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535" windowWidth="12120" windowHeight="2835" tabRatio="602" activeTab="2"/>
  </bookViews>
  <sheets>
    <sheet name="BS" sheetId="1" r:id="rId1"/>
    <sheet name="P&amp;L" sheetId="2" r:id="rId2"/>
    <sheet name="Equity" sheetId="3" r:id="rId3"/>
    <sheet name="Cashflow" sheetId="4" r:id="rId4"/>
  </sheets>
  <definedNames>
    <definedName name="_xlnm.Print_Area" localSheetId="0">'BS'!$A$1:$G$52</definedName>
    <definedName name="_xlnm.Print_Area" localSheetId="3">'Cashflow'!$A$1:$G$58</definedName>
    <definedName name="_xlnm.Print_Area" localSheetId="2">'Equity'!$A$1:$G$51</definedName>
    <definedName name="_xlnm.Print_Area" localSheetId="1">'P&amp;L'!$A$1:$G$52</definedName>
  </definedNames>
  <calcPr fullCalcOnLoad="1"/>
</workbook>
</file>

<file path=xl/sharedStrings.xml><?xml version="1.0" encoding="utf-8"?>
<sst xmlns="http://schemas.openxmlformats.org/spreadsheetml/2006/main" count="133" uniqueCount="98">
  <si>
    <t>QUARTERLY REPORT</t>
  </si>
  <si>
    <t>Reserves</t>
  </si>
  <si>
    <t>RM'000</t>
  </si>
  <si>
    <t>Total</t>
  </si>
  <si>
    <t xml:space="preserve"> </t>
  </si>
  <si>
    <t>Represented by :</t>
  </si>
  <si>
    <t>Basic</t>
  </si>
  <si>
    <t>Fully diluted</t>
  </si>
  <si>
    <t>As at</t>
  </si>
  <si>
    <t>Operating expenses</t>
  </si>
  <si>
    <t>Share</t>
  </si>
  <si>
    <t>Retained</t>
  </si>
  <si>
    <t>ended</t>
  </si>
  <si>
    <t>Changes in working capital :-</t>
  </si>
  <si>
    <t xml:space="preserve">Current </t>
  </si>
  <si>
    <t>quarter</t>
  </si>
  <si>
    <t>Comparative</t>
  </si>
  <si>
    <t>Current</t>
  </si>
  <si>
    <t>Preceding</t>
  </si>
  <si>
    <t>capital</t>
  </si>
  <si>
    <t>premium</t>
  </si>
  <si>
    <t>profits</t>
  </si>
  <si>
    <t>Income tax paid</t>
  </si>
  <si>
    <t>Net change in cash and cash equivalents</t>
  </si>
  <si>
    <t>Revenue</t>
  </si>
  <si>
    <t>Distributable</t>
  </si>
  <si>
    <t>Interest received</t>
  </si>
  <si>
    <t>Current assets</t>
  </si>
  <si>
    <t>Receivables, deposits and prepayments</t>
  </si>
  <si>
    <t>Cash, bank balances and deposits</t>
  </si>
  <si>
    <t>Current liabilities</t>
  </si>
  <si>
    <t>Payables, deposits and accruals</t>
  </si>
  <si>
    <t xml:space="preserve">Net current assets </t>
  </si>
  <si>
    <t>Share capital</t>
  </si>
  <si>
    <t>Shareholders' funds</t>
  </si>
  <si>
    <t>Tax payable</t>
  </si>
  <si>
    <t>Profit before taxation</t>
  </si>
  <si>
    <t>Earnings per share (sen)</t>
  </si>
  <si>
    <t>Net profit for the period</t>
  </si>
  <si>
    <t>Net cash used in operating activities</t>
  </si>
  <si>
    <t>Plant and equipment</t>
  </si>
  <si>
    <t>Investments in shares</t>
  </si>
  <si>
    <t>OSK VENTURES INTERNATIONAL BERHAD (636117-K)</t>
  </si>
  <si>
    <t>31/12/2003</t>
  </si>
  <si>
    <t>Purchase of plant and equipment</t>
  </si>
  <si>
    <t>At 1/1/2003</t>
  </si>
  <si>
    <t>Non-Distributable</t>
  </si>
  <si>
    <t>Net cash used in investing activity</t>
  </si>
  <si>
    <t>Issuance of shares</t>
  </si>
  <si>
    <t>(The condensed consolidated balance sheet should be read in conjunction with the accompanying notes. There was no audited consolidated balance sheet presented as at 31 December 2003 as stated in Note A1.)</t>
  </si>
  <si>
    <t xml:space="preserve">Share issue expenses </t>
  </si>
  <si>
    <t>Net change in current assets</t>
  </si>
  <si>
    <t>Net change in current liabilities</t>
  </si>
  <si>
    <t>Adjustments for non-cash and non-operating items</t>
  </si>
  <si>
    <t>As at 31 December 2004</t>
  </si>
  <si>
    <t>31/12/2004</t>
  </si>
  <si>
    <t>For the Financial Quarter Ended 31 December 2004</t>
  </si>
  <si>
    <t>At 31/12/2003</t>
  </si>
  <si>
    <t>At 31/12/2004</t>
  </si>
  <si>
    <t>(The condensed consolidated statement of equity changes should be read in conjunction with the accompanying notes. There was no audited statement of equity changes for the preceding year to date ended 31 December 2003 as stated in Note A1.)</t>
  </si>
  <si>
    <t>(The condensed consolidated income statements should be read in conjunction with the accompanying notes. There was no audited consolidated income statement for the comparative quarter and preceding year to date ended 30 December 2003 as stated in Note A1.)</t>
  </si>
  <si>
    <t>(The condensed consolidated cash flow statement should be read in conjunction with the accompanying notes. The was no audited cash flow statement for the preceding year to date ended 31 December 2003 as stated in Note A1.)</t>
  </si>
  <si>
    <t>Condensed Audited Consolidated Balance Sheet</t>
  </si>
  <si>
    <t>Condensed Audited Consolidated Income Statements</t>
  </si>
  <si>
    <t>Condensed Audited Consolidated Statement of Changes in Equity</t>
  </si>
  <si>
    <t>Condensed Audited Consolidated Cash Flow Statement</t>
  </si>
  <si>
    <t>Tax income / (expense)</t>
  </si>
  <si>
    <t>Net cash from financing activity</t>
  </si>
  <si>
    <t>Proceeds from disposal of investments</t>
  </si>
  <si>
    <t>Purchase of investments in shares</t>
  </si>
  <si>
    <t>Dividend received</t>
  </si>
  <si>
    <t>Operating loss before working capital changes</t>
  </si>
  <si>
    <t>Net cash generated from operations</t>
  </si>
  <si>
    <t>Other operating income</t>
  </si>
  <si>
    <t xml:space="preserve">Retained profits arising from </t>
  </si>
  <si>
    <t xml:space="preserve">   merger with subsidiary companies</t>
  </si>
  <si>
    <t xml:space="preserve">   not recognised in the income statement</t>
  </si>
  <si>
    <t>Cash and cash equivalents arising from</t>
  </si>
  <si>
    <t>Cash and cash equivalents at date of incorporation</t>
  </si>
  <si>
    <t>Deposits with licensed banks and financial institutions</t>
  </si>
  <si>
    <t>Cash on hand and at banks</t>
  </si>
  <si>
    <t>Note : Cash and cash equivalents at end of financial period include:</t>
  </si>
  <si>
    <t>Cash and cash equivalents at end of financial period (Note)</t>
  </si>
  <si>
    <t>financial period</t>
  </si>
  <si>
    <t>financial year</t>
  </si>
  <si>
    <t>N/A</t>
  </si>
  <si>
    <t>N/A  -  Not applicable.</t>
  </si>
  <si>
    <t>Merger deficit</t>
  </si>
  <si>
    <t>For the Financial Period Ended 31 December 2004</t>
  </si>
  <si>
    <t xml:space="preserve">Current financial period ended </t>
  </si>
  <si>
    <t xml:space="preserve">Preceding financial year ended </t>
  </si>
  <si>
    <t>Proceeds from issuance of shares, net of share issue expenses</t>
  </si>
  <si>
    <t>Net gains and expenses</t>
  </si>
  <si>
    <t>Profit for the period</t>
  </si>
  <si>
    <t>Profit for the year</t>
  </si>
  <si>
    <t>Cash flow from operating activities</t>
  </si>
  <si>
    <t>Cash flow from investing activity</t>
  </si>
  <si>
    <t>Cash flow from financing activity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</si>
</sst>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0.0"/>
    <numFmt numFmtId="180" formatCode="#,##0.0000_);\(#,##0.0000\)"/>
    <numFmt numFmtId="181" formatCode="#,##0.000_);\(#,##0.000\)"/>
    <numFmt numFmtId="182" formatCode="0.000"/>
    <numFmt numFmtId="183" formatCode="0.0000"/>
    <numFmt numFmtId="184" formatCode="_(* #,##0.0_);_(* \(#,##0.0\);_(* &quot;-&quot;??_);_(@_)"/>
    <numFmt numFmtId="185" formatCode="_(* #,##0_);_(* \(#,##0\);_(* &quot;-&quot;??_);_(@_)"/>
    <numFmt numFmtId="186" formatCode="0_);\(0\)"/>
    <numFmt numFmtId="187" formatCode="0.00_ ;\-0.00\ "/>
    <numFmt numFmtId="188" formatCode="#,##0_ ;\-#,##0\ "/>
    <numFmt numFmtId="189" formatCode="#,##0.00_ ;\-#,##0.00\ "/>
    <numFmt numFmtId="190" formatCode="_(* #,##0.000_);_(* \(#,##0.000\);_(* &quot;-&quot;??_);_(@_)"/>
    <numFmt numFmtId="191" formatCode="#,##0.00000_);\(#,##0.00000\)"/>
    <numFmt numFmtId="192" formatCode="#,##0.000000_);\(#,##0.000000\)"/>
    <numFmt numFmtId="193" formatCode="#,##0.0000000_);\(#,##0.0000000\)"/>
    <numFmt numFmtId="194" formatCode="_(* #,##0.0000_);_(* \(#,##0.0000\);_(* &quot;-&quot;??_);_(@_)"/>
    <numFmt numFmtId="195" formatCode="_(* #,##0.00000_);_(* \(#,##0.00000\);_(* &quot;-&quot;??_);_(@_)"/>
  </numFmts>
  <fonts count="12">
    <font>
      <sz val="10"/>
      <name val="Arial"/>
      <family val="0"/>
    </font>
    <font>
      <b/>
      <sz val="12"/>
      <name val="Times New Roman"/>
      <family val="1"/>
    </font>
    <font>
      <sz val="12"/>
      <name val="Times New Roman"/>
      <family val="1"/>
    </font>
    <font>
      <sz val="11"/>
      <name val="Tms Rmn"/>
      <family val="0"/>
    </font>
    <font>
      <u val="single"/>
      <sz val="12"/>
      <name val="Times New Roman"/>
      <family val="1"/>
    </font>
    <font>
      <b/>
      <u val="single"/>
      <sz val="12"/>
      <name val="Times New Roman"/>
      <family val="1"/>
    </font>
    <font>
      <sz val="12"/>
      <name val="Arial"/>
      <family val="0"/>
    </font>
    <font>
      <sz val="12"/>
      <color indexed="10"/>
      <name val="Times New Roman"/>
      <family val="1"/>
    </font>
    <font>
      <i/>
      <sz val="12"/>
      <name val="Times New Roman"/>
      <family val="1"/>
    </font>
    <font>
      <b/>
      <sz val="12"/>
      <color indexed="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37" fontId="3" fillId="0" borderId="0">
      <alignment/>
      <protection/>
    </xf>
    <xf numFmtId="0" fontId="0" fillId="0" borderId="0">
      <alignment/>
      <protection/>
    </xf>
    <xf numFmtId="9" fontId="0" fillId="0" borderId="0" applyFont="0" applyFill="0" applyBorder="0" applyAlignment="0" applyProtection="0"/>
  </cellStyleXfs>
  <cellXfs count="140">
    <xf numFmtId="0" fontId="0" fillId="0" borderId="0" xfId="0" applyAlignment="1">
      <alignment/>
    </xf>
    <xf numFmtId="0" fontId="1" fillId="0" borderId="0" xfId="0" applyFont="1" applyFill="1" applyAlignment="1">
      <alignment/>
    </xf>
    <xf numFmtId="0" fontId="2" fillId="0" borderId="0" xfId="0" applyFont="1" applyFill="1" applyAlignment="1">
      <alignment/>
    </xf>
    <xf numFmtId="37" fontId="2" fillId="0" borderId="0" xfId="0" applyNumberFormat="1" applyFont="1" applyFill="1" applyAlignment="1">
      <alignment/>
    </xf>
    <xf numFmtId="37" fontId="2" fillId="0" borderId="0" xfId="0" applyNumberFormat="1" applyFont="1" applyFill="1" applyAlignment="1">
      <alignment horizontal="right"/>
    </xf>
    <xf numFmtId="37" fontId="2" fillId="0" borderId="0" xfId="0" applyNumberFormat="1" applyFont="1" applyFill="1" applyBorder="1" applyAlignment="1">
      <alignment/>
    </xf>
    <xf numFmtId="37" fontId="2" fillId="0" borderId="0" xfId="0" applyNumberFormat="1" applyFont="1" applyFill="1" applyAlignment="1">
      <alignment horizontal="center"/>
    </xf>
    <xf numFmtId="186" fontId="2" fillId="0" borderId="0" xfId="0" applyNumberFormat="1" applyFont="1" applyFill="1" applyAlignment="1">
      <alignment horizontal="center"/>
    </xf>
    <xf numFmtId="0" fontId="2" fillId="0" borderId="0" xfId="0" applyFont="1" applyFill="1" applyAlignment="1">
      <alignment horizontal="center"/>
    </xf>
    <xf numFmtId="0" fontId="2" fillId="0" borderId="0" xfId="22" applyFont="1" applyFill="1" applyAlignment="1">
      <alignment horizontal="centerContinuous" vertical="center"/>
      <protection/>
    </xf>
    <xf numFmtId="0" fontId="2" fillId="0" borderId="0" xfId="22" applyFont="1" applyFill="1" applyAlignment="1">
      <alignment vertical="center"/>
      <protection/>
    </xf>
    <xf numFmtId="37" fontId="2" fillId="0" borderId="0" xfId="22" applyNumberFormat="1" applyFont="1" applyFill="1" applyBorder="1" applyAlignment="1">
      <alignment vertical="center"/>
      <protection/>
    </xf>
    <xf numFmtId="37" fontId="2" fillId="0" borderId="0" xfId="22" applyNumberFormat="1" applyFont="1" applyFill="1" applyAlignment="1">
      <alignment horizontal="left" vertical="center"/>
      <protection/>
    </xf>
    <xf numFmtId="37" fontId="2" fillId="0" borderId="0" xfId="22" applyNumberFormat="1" applyFont="1" applyFill="1" applyAlignment="1">
      <alignment vertical="center"/>
      <protection/>
    </xf>
    <xf numFmtId="0" fontId="2" fillId="0" borderId="0" xfId="0" applyFont="1" applyFill="1" applyAlignment="1">
      <alignment vertical="center"/>
    </xf>
    <xf numFmtId="0" fontId="2" fillId="0" borderId="0" xfId="22" applyFont="1" applyFill="1" applyAlignment="1">
      <alignment horizontal="center" vertical="center"/>
      <protection/>
    </xf>
    <xf numFmtId="0" fontId="2" fillId="0" borderId="0" xfId="0" applyFont="1" applyFill="1" applyAlignment="1">
      <alignment horizontal="center" vertical="center"/>
    </xf>
    <xf numFmtId="37" fontId="2" fillId="0" borderId="0" xfId="0" applyNumberFormat="1" applyFont="1" applyFill="1" applyBorder="1" applyAlignment="1">
      <alignment vertical="center"/>
    </xf>
    <xf numFmtId="0" fontId="2" fillId="0" borderId="0" xfId="0" applyFont="1" applyFill="1" applyAlignment="1">
      <alignment horizontal="right"/>
    </xf>
    <xf numFmtId="0" fontId="2" fillId="0" borderId="0" xfId="0" applyFont="1" applyFill="1" applyAlignment="1">
      <alignment horizontal="left"/>
    </xf>
    <xf numFmtId="43" fontId="2" fillId="0" borderId="0" xfId="15" applyFont="1" applyFill="1" applyAlignment="1">
      <alignment/>
    </xf>
    <xf numFmtId="39" fontId="2" fillId="0" borderId="0" xfId="0" applyNumberFormat="1" applyFont="1" applyFill="1" applyAlignment="1">
      <alignment/>
    </xf>
    <xf numFmtId="185" fontId="2" fillId="0" borderId="0" xfId="15" applyNumberFormat="1" applyFont="1" applyFill="1" applyBorder="1" applyAlignment="1">
      <alignment horizontal="right"/>
    </xf>
    <xf numFmtId="37" fontId="2" fillId="0" borderId="0" xfId="0" applyNumberFormat="1" applyFont="1" applyFill="1" applyBorder="1" applyAlignment="1">
      <alignment horizontal="right"/>
    </xf>
    <xf numFmtId="0" fontId="2" fillId="0" borderId="0" xfId="0" applyFont="1" applyFill="1" applyBorder="1" applyAlignment="1">
      <alignment/>
    </xf>
    <xf numFmtId="39" fontId="2" fillId="0" borderId="0" xfId="0" applyNumberFormat="1" applyFont="1" applyFill="1" applyBorder="1" applyAlignment="1">
      <alignment/>
    </xf>
    <xf numFmtId="0" fontId="1" fillId="0" borderId="0" xfId="22" applyFont="1" applyFill="1" applyAlignment="1">
      <alignment vertical="center"/>
      <protection/>
    </xf>
    <xf numFmtId="37" fontId="1" fillId="0" borderId="0" xfId="22" applyNumberFormat="1" applyFont="1" applyFill="1" applyAlignment="1">
      <alignment horizontal="left" vertical="center"/>
      <protection/>
    </xf>
    <xf numFmtId="0" fontId="1" fillId="0" borderId="0" xfId="0" applyFont="1" applyFill="1" applyAlignment="1">
      <alignment vertical="center"/>
    </xf>
    <xf numFmtId="186" fontId="2" fillId="0" borderId="1" xfId="0" applyNumberFormat="1" applyFont="1" applyFill="1" applyBorder="1" applyAlignment="1" quotePrefix="1">
      <alignment horizontal="center"/>
    </xf>
    <xf numFmtId="37" fontId="1" fillId="0" borderId="0" xfId="0" applyNumberFormat="1" applyFont="1" applyFill="1" applyAlignment="1">
      <alignment horizontal="center"/>
    </xf>
    <xf numFmtId="186" fontId="1" fillId="0" borderId="0" xfId="22" applyNumberFormat="1" applyFont="1" applyFill="1" applyAlignment="1">
      <alignment horizontal="center" vertical="center"/>
      <protection/>
    </xf>
    <xf numFmtId="186" fontId="1" fillId="0" borderId="0" xfId="0" applyNumberFormat="1" applyFont="1" applyFill="1" applyAlignment="1">
      <alignment horizontal="center"/>
    </xf>
    <xf numFmtId="37" fontId="1" fillId="0" borderId="0" xfId="0" applyNumberFormat="1" applyFont="1" applyFill="1" applyAlignment="1">
      <alignment horizontal="center" vertical="center"/>
    </xf>
    <xf numFmtId="37" fontId="1" fillId="0" borderId="1" xfId="0" applyNumberFormat="1" applyFont="1" applyFill="1" applyBorder="1" applyAlignment="1">
      <alignment horizontal="center" vertical="center"/>
    </xf>
    <xf numFmtId="37" fontId="1" fillId="0" borderId="0" xfId="22" applyNumberFormat="1" applyFont="1" applyFill="1" applyBorder="1" applyAlignment="1">
      <alignment horizontal="center" vertical="center"/>
      <protection/>
    </xf>
    <xf numFmtId="185" fontId="1" fillId="0" borderId="0" xfId="15" applyNumberFormat="1" applyFont="1" applyFill="1" applyAlignment="1">
      <alignment vertical="center"/>
    </xf>
    <xf numFmtId="185" fontId="1" fillId="0" borderId="0" xfId="15" applyNumberFormat="1" applyFont="1" applyFill="1" applyAlignment="1">
      <alignment horizontal="left" vertical="center"/>
    </xf>
    <xf numFmtId="185" fontId="1" fillId="0" borderId="0" xfId="15" applyNumberFormat="1" applyFont="1" applyFill="1" applyAlignment="1">
      <alignment horizontal="right" vertical="center"/>
    </xf>
    <xf numFmtId="185" fontId="1" fillId="0" borderId="2" xfId="15" applyNumberFormat="1" applyFont="1" applyFill="1" applyBorder="1" applyAlignment="1">
      <alignment vertical="center"/>
    </xf>
    <xf numFmtId="186" fontId="1" fillId="0" borderId="1" xfId="0" applyNumberFormat="1" applyFont="1" applyFill="1" applyBorder="1" applyAlignment="1" quotePrefix="1">
      <alignment horizontal="center"/>
    </xf>
    <xf numFmtId="37" fontId="1" fillId="0" borderId="0" xfId="0" applyNumberFormat="1" applyFont="1" applyFill="1" applyAlignment="1">
      <alignment horizontal="right"/>
    </xf>
    <xf numFmtId="185" fontId="1" fillId="0" borderId="0" xfId="15" applyNumberFormat="1" applyFont="1" applyFill="1" applyBorder="1" applyAlignment="1">
      <alignment horizontal="right"/>
    </xf>
    <xf numFmtId="37" fontId="1" fillId="0" borderId="1" xfId="0" applyNumberFormat="1" applyFont="1" applyFill="1" applyBorder="1" applyAlignment="1">
      <alignment horizontal="right"/>
    </xf>
    <xf numFmtId="37" fontId="1" fillId="0" borderId="0" xfId="0" applyNumberFormat="1" applyFont="1" applyFill="1" applyAlignment="1">
      <alignment/>
    </xf>
    <xf numFmtId="185" fontId="1" fillId="0" borderId="0" xfId="15" applyNumberFormat="1" applyFont="1" applyFill="1" applyAlignment="1">
      <alignment/>
    </xf>
    <xf numFmtId="37" fontId="1" fillId="0" borderId="1" xfId="0" applyNumberFormat="1" applyFont="1" applyFill="1" applyBorder="1" applyAlignment="1">
      <alignment/>
    </xf>
    <xf numFmtId="37" fontId="1" fillId="0" borderId="3" xfId="0" applyNumberFormat="1" applyFont="1" applyFill="1" applyBorder="1" applyAlignment="1">
      <alignment/>
    </xf>
    <xf numFmtId="39" fontId="1" fillId="0" borderId="0" xfId="0" applyNumberFormat="1" applyFont="1" applyFill="1" applyAlignment="1">
      <alignment/>
    </xf>
    <xf numFmtId="37" fontId="1" fillId="0" borderId="0" xfId="0" applyNumberFormat="1" applyFont="1" applyFill="1" applyBorder="1" applyAlignment="1">
      <alignment horizontal="center"/>
    </xf>
    <xf numFmtId="14" fontId="1" fillId="0" borderId="1" xfId="0" applyNumberFormat="1" applyFont="1" applyFill="1" applyBorder="1" applyAlignment="1" quotePrefix="1">
      <alignment horizontal="center" wrapText="1"/>
    </xf>
    <xf numFmtId="37" fontId="1" fillId="0" borderId="0" xfId="0" applyNumberFormat="1" applyFont="1" applyFill="1" applyAlignment="1">
      <alignment horizontal="center" wrapText="1"/>
    </xf>
    <xf numFmtId="185" fontId="1" fillId="0" borderId="0" xfId="15" applyNumberFormat="1" applyFont="1" applyFill="1" applyAlignment="1">
      <alignment/>
    </xf>
    <xf numFmtId="185" fontId="1" fillId="0" borderId="4" xfId="15" applyNumberFormat="1" applyFont="1" applyFill="1" applyBorder="1" applyAlignment="1">
      <alignment/>
    </xf>
    <xf numFmtId="37" fontId="1" fillId="0" borderId="5" xfId="0" applyNumberFormat="1" applyFont="1" applyFill="1" applyBorder="1" applyAlignment="1">
      <alignment/>
    </xf>
    <xf numFmtId="37" fontId="1" fillId="0" borderId="0" xfId="0" applyNumberFormat="1" applyFont="1" applyFill="1" applyBorder="1" applyAlignment="1">
      <alignment/>
    </xf>
    <xf numFmtId="185" fontId="1" fillId="0" borderId="0" xfId="15" applyNumberFormat="1" applyFont="1" applyFill="1" applyBorder="1" applyAlignment="1">
      <alignment vertical="center"/>
    </xf>
    <xf numFmtId="39" fontId="1" fillId="0" borderId="6" xfId="0" applyNumberFormat="1" applyFont="1" applyFill="1" applyBorder="1" applyAlignment="1">
      <alignment horizontal="center"/>
    </xf>
    <xf numFmtId="37" fontId="1" fillId="0" borderId="0" xfId="21" applyFont="1" applyFill="1" applyAlignment="1">
      <alignment horizontal="centerContinuous" vertical="center"/>
      <protection/>
    </xf>
    <xf numFmtId="37" fontId="2" fillId="0" borderId="0" xfId="21" applyFont="1" applyFill="1" applyAlignment="1">
      <alignment vertical="center"/>
      <protection/>
    </xf>
    <xf numFmtId="37" fontId="1" fillId="0" borderId="0" xfId="21" applyFont="1" applyFill="1" applyAlignment="1">
      <alignment horizontal="center" vertical="center"/>
      <protection/>
    </xf>
    <xf numFmtId="37" fontId="2" fillId="0" borderId="0" xfId="21" applyFont="1" applyFill="1" applyAlignment="1">
      <alignment horizontal="center" vertical="center"/>
      <protection/>
    </xf>
    <xf numFmtId="37" fontId="2" fillId="0" borderId="0" xfId="21" applyFont="1" applyFill="1" applyBorder="1" applyAlignment="1">
      <alignment horizontal="center" vertical="center"/>
      <protection/>
    </xf>
    <xf numFmtId="37" fontId="5" fillId="0" borderId="0" xfId="21" applyFont="1" applyFill="1" applyAlignment="1">
      <alignment vertical="center"/>
      <protection/>
    </xf>
    <xf numFmtId="37" fontId="5" fillId="0" borderId="0" xfId="21" applyFont="1" applyFill="1" applyAlignment="1" quotePrefix="1">
      <alignment vertical="center"/>
      <protection/>
    </xf>
    <xf numFmtId="185" fontId="2" fillId="0" borderId="0" xfId="21" applyNumberFormat="1" applyFont="1" applyFill="1" applyAlignment="1">
      <alignment horizontal="center" vertical="center"/>
      <protection/>
    </xf>
    <xf numFmtId="37" fontId="4" fillId="0" borderId="0" xfId="21" applyFont="1" applyFill="1" applyAlignment="1">
      <alignment horizontal="center" vertical="center"/>
      <protection/>
    </xf>
    <xf numFmtId="37" fontId="2" fillId="0" borderId="0" xfId="21" applyFont="1" applyFill="1" applyBorder="1" applyAlignment="1">
      <alignment vertical="center"/>
      <protection/>
    </xf>
    <xf numFmtId="0" fontId="6" fillId="0" borderId="0" xfId="0" applyFont="1" applyAlignment="1">
      <alignment/>
    </xf>
    <xf numFmtId="0" fontId="6" fillId="0" borderId="0" xfId="0" applyFont="1" applyFill="1" applyAlignment="1">
      <alignment/>
    </xf>
    <xf numFmtId="43" fontId="1" fillId="0" borderId="0" xfId="15" applyFont="1" applyFill="1" applyAlignment="1">
      <alignment vertical="center"/>
    </xf>
    <xf numFmtId="186" fontId="1" fillId="0" borderId="0" xfId="21" applyNumberFormat="1" applyFont="1" applyFill="1" applyAlignment="1">
      <alignment horizontal="center" vertical="center"/>
      <protection/>
    </xf>
    <xf numFmtId="37" fontId="1" fillId="0" borderId="0" xfId="21" applyFont="1" applyFill="1" applyAlignment="1">
      <alignment vertical="center"/>
      <protection/>
    </xf>
    <xf numFmtId="37" fontId="1" fillId="0" borderId="1" xfId="21" applyFont="1" applyFill="1" applyBorder="1" applyAlignment="1">
      <alignment horizontal="center" vertical="center"/>
      <protection/>
    </xf>
    <xf numFmtId="37" fontId="1" fillId="0" borderId="0" xfId="21" applyFont="1" applyFill="1" applyBorder="1" applyAlignment="1">
      <alignment horizontal="center" vertical="center"/>
      <protection/>
    </xf>
    <xf numFmtId="185" fontId="1" fillId="0" borderId="0" xfId="21" applyNumberFormat="1" applyFont="1" applyFill="1" applyAlignment="1">
      <alignment vertical="center"/>
      <protection/>
    </xf>
    <xf numFmtId="185" fontId="1" fillId="0" borderId="1" xfId="15" applyNumberFormat="1" applyFont="1" applyFill="1" applyBorder="1" applyAlignment="1">
      <alignment vertical="center"/>
    </xf>
    <xf numFmtId="37" fontId="1" fillId="0" borderId="0" xfId="21" applyNumberFormat="1" applyFont="1" applyFill="1" applyAlignment="1">
      <alignment vertical="center"/>
      <protection/>
    </xf>
    <xf numFmtId="185" fontId="1" fillId="0" borderId="3" xfId="15" applyNumberFormat="1" applyFont="1" applyFill="1" applyBorder="1" applyAlignment="1">
      <alignment vertical="center"/>
    </xf>
    <xf numFmtId="0" fontId="2" fillId="2" borderId="0" xfId="0" applyFont="1" applyFill="1" applyAlignment="1">
      <alignment horizontal="justify"/>
    </xf>
    <xf numFmtId="0" fontId="2" fillId="0" borderId="0" xfId="0" applyFont="1" applyFill="1" applyAlignment="1">
      <alignment horizontal="justify"/>
    </xf>
    <xf numFmtId="37" fontId="2" fillId="0" borderId="1" xfId="0" applyNumberFormat="1" applyFont="1" applyFill="1" applyBorder="1" applyAlignment="1">
      <alignment horizontal="right"/>
    </xf>
    <xf numFmtId="43" fontId="2" fillId="0" borderId="6" xfId="15" applyFont="1" applyFill="1" applyBorder="1" applyAlignment="1">
      <alignment horizontal="center"/>
    </xf>
    <xf numFmtId="185" fontId="2" fillId="0" borderId="0" xfId="15" applyNumberFormat="1" applyFont="1" applyFill="1" applyAlignment="1">
      <alignment/>
    </xf>
    <xf numFmtId="185" fontId="2" fillId="0" borderId="1" xfId="15" applyNumberFormat="1" applyFont="1" applyFill="1" applyBorder="1" applyAlignment="1">
      <alignment/>
    </xf>
    <xf numFmtId="185" fontId="2" fillId="0" borderId="3" xfId="15" applyNumberFormat="1" applyFont="1" applyFill="1" applyBorder="1" applyAlignment="1">
      <alignment/>
    </xf>
    <xf numFmtId="185" fontId="2" fillId="0" borderId="1" xfId="15" applyNumberFormat="1" applyFont="1" applyFill="1" applyBorder="1" applyAlignment="1">
      <alignment horizontal="right"/>
    </xf>
    <xf numFmtId="186" fontId="2" fillId="0" borderId="0" xfId="22" applyNumberFormat="1" applyFont="1" applyFill="1" applyAlignment="1">
      <alignment horizontal="centerContinuous" vertical="center"/>
      <protection/>
    </xf>
    <xf numFmtId="37" fontId="2" fillId="0" borderId="0" xfId="0" applyNumberFormat="1" applyFont="1" applyFill="1" applyAlignment="1">
      <alignment horizontal="center" vertical="center"/>
    </xf>
    <xf numFmtId="37" fontId="2" fillId="0" borderId="1" xfId="0" applyNumberFormat="1" applyFont="1" applyFill="1" applyBorder="1" applyAlignment="1">
      <alignment horizontal="center" vertical="center"/>
    </xf>
    <xf numFmtId="37" fontId="2" fillId="0" borderId="0" xfId="22" applyNumberFormat="1" applyFont="1" applyFill="1" applyBorder="1" applyAlignment="1">
      <alignment horizontal="center" vertical="center"/>
      <protection/>
    </xf>
    <xf numFmtId="185" fontId="2" fillId="0" borderId="0" xfId="15" applyNumberFormat="1" applyFont="1" applyFill="1" applyAlignment="1">
      <alignment horizontal="left" vertical="center"/>
    </xf>
    <xf numFmtId="185" fontId="2" fillId="0" borderId="0" xfId="15" applyNumberFormat="1" applyFont="1" applyFill="1" applyAlignment="1">
      <alignment horizontal="right" vertical="center"/>
    </xf>
    <xf numFmtId="185" fontId="2" fillId="0" borderId="0" xfId="15" applyNumberFormat="1" applyFont="1" applyFill="1" applyAlignment="1">
      <alignment vertical="center"/>
    </xf>
    <xf numFmtId="185" fontId="2" fillId="0" borderId="2" xfId="15" applyNumberFormat="1" applyFont="1" applyFill="1" applyBorder="1" applyAlignment="1">
      <alignment vertical="center"/>
    </xf>
    <xf numFmtId="185" fontId="2" fillId="0" borderId="0" xfId="15" applyNumberFormat="1" applyFont="1" applyFill="1" applyBorder="1" applyAlignment="1">
      <alignment vertical="center"/>
    </xf>
    <xf numFmtId="185" fontId="2" fillId="0" borderId="1" xfId="15" applyNumberFormat="1" applyFont="1" applyFill="1" applyBorder="1" applyAlignment="1">
      <alignment vertical="center"/>
    </xf>
    <xf numFmtId="185" fontId="2" fillId="0" borderId="3" xfId="15" applyNumberFormat="1" applyFont="1" applyFill="1" applyBorder="1" applyAlignment="1">
      <alignment vertical="center"/>
    </xf>
    <xf numFmtId="37" fontId="1" fillId="0" borderId="7" xfId="0" applyNumberFormat="1" applyFont="1" applyFill="1" applyBorder="1" applyAlignment="1">
      <alignment/>
    </xf>
    <xf numFmtId="37" fontId="1" fillId="0" borderId="8" xfId="0" applyNumberFormat="1" applyFont="1" applyFill="1" applyBorder="1" applyAlignment="1">
      <alignment/>
    </xf>
    <xf numFmtId="185" fontId="2" fillId="0" borderId="0" xfId="15" applyNumberFormat="1" applyFont="1" applyFill="1" applyBorder="1" applyAlignment="1">
      <alignment/>
    </xf>
    <xf numFmtId="37" fontId="2" fillId="0" borderId="0" xfId="0" applyNumberFormat="1" applyFont="1" applyFill="1" applyBorder="1" applyAlignment="1">
      <alignment horizontal="center"/>
    </xf>
    <xf numFmtId="14" fontId="2" fillId="0" borderId="1" xfId="0" applyNumberFormat="1" applyFont="1" applyFill="1" applyBorder="1" applyAlignment="1" quotePrefix="1">
      <alignment horizontal="center" wrapText="1"/>
    </xf>
    <xf numFmtId="37" fontId="2" fillId="0" borderId="0" xfId="0" applyNumberFormat="1" applyFont="1" applyFill="1" applyAlignment="1">
      <alignment horizontal="center" wrapText="1"/>
    </xf>
    <xf numFmtId="185" fontId="2" fillId="0" borderId="0" xfId="15" applyNumberFormat="1" applyFont="1" applyFill="1" applyAlignment="1">
      <alignment/>
    </xf>
    <xf numFmtId="185" fontId="2" fillId="0" borderId="7" xfId="15" applyNumberFormat="1" applyFont="1" applyFill="1" applyBorder="1" applyAlignment="1">
      <alignment/>
    </xf>
    <xf numFmtId="185" fontId="2" fillId="0" borderId="8" xfId="15" applyNumberFormat="1" applyFont="1" applyFill="1" applyBorder="1" applyAlignment="1">
      <alignment/>
    </xf>
    <xf numFmtId="185" fontId="2" fillId="0" borderId="5" xfId="15" applyNumberFormat="1" applyFont="1" applyFill="1" applyBorder="1" applyAlignment="1">
      <alignment/>
    </xf>
    <xf numFmtId="185" fontId="2" fillId="0" borderId="7" xfId="15" applyNumberFormat="1" applyFont="1" applyFill="1" applyBorder="1" applyAlignment="1">
      <alignment/>
    </xf>
    <xf numFmtId="185" fontId="2" fillId="0" borderId="8" xfId="15" applyNumberFormat="1" applyFont="1" applyFill="1" applyBorder="1" applyAlignment="1">
      <alignment/>
    </xf>
    <xf numFmtId="43" fontId="7" fillId="0" borderId="0" xfId="15" applyFont="1" applyFill="1" applyBorder="1" applyAlignment="1">
      <alignment vertical="center"/>
    </xf>
    <xf numFmtId="0" fontId="8" fillId="0" borderId="0" xfId="0" applyFont="1" applyFill="1" applyAlignment="1">
      <alignment horizontal="center"/>
    </xf>
    <xf numFmtId="43" fontId="9" fillId="0" borderId="0" xfId="15" applyFont="1" applyFill="1" applyAlignment="1">
      <alignment/>
    </xf>
    <xf numFmtId="43" fontId="2" fillId="0" borderId="0" xfId="15" applyFont="1" applyFill="1" applyAlignment="1">
      <alignment vertical="center"/>
    </xf>
    <xf numFmtId="37" fontId="2" fillId="0" borderId="0" xfId="21" applyNumberFormat="1" applyFont="1" applyFill="1" applyAlignment="1">
      <alignment vertical="center"/>
      <protection/>
    </xf>
    <xf numFmtId="37" fontId="4" fillId="0" borderId="0" xfId="21" applyFont="1" applyFill="1" applyAlignment="1">
      <alignment vertical="center"/>
      <protection/>
    </xf>
    <xf numFmtId="37" fontId="4" fillId="0" borderId="0" xfId="21" applyFont="1" applyFill="1" applyAlignment="1" quotePrefix="1">
      <alignment vertical="center"/>
      <protection/>
    </xf>
    <xf numFmtId="37" fontId="2" fillId="0" borderId="0" xfId="21" applyFont="1" applyFill="1" applyAlignment="1">
      <alignment horizontal="centerContinuous" vertical="center"/>
      <protection/>
    </xf>
    <xf numFmtId="37" fontId="5" fillId="0" borderId="0" xfId="21" applyFont="1" applyFill="1" applyAlignment="1">
      <alignment horizontal="center" vertical="center"/>
      <protection/>
    </xf>
    <xf numFmtId="0" fontId="5" fillId="0" borderId="0" xfId="0" applyFont="1" applyFill="1" applyAlignment="1">
      <alignment horizontal="centerContinuous"/>
    </xf>
    <xf numFmtId="0" fontId="2" fillId="0" borderId="0" xfId="22" applyFont="1" applyFill="1" applyBorder="1" applyAlignment="1">
      <alignment vertical="center"/>
      <protection/>
    </xf>
    <xf numFmtId="37" fontId="9" fillId="0" borderId="0" xfId="22" applyNumberFormat="1" applyFont="1" applyFill="1" applyAlignment="1">
      <alignment vertical="center"/>
      <protection/>
    </xf>
    <xf numFmtId="43" fontId="9" fillId="0" borderId="0" xfId="15" applyFont="1" applyFill="1" applyAlignment="1">
      <alignment vertical="center"/>
    </xf>
    <xf numFmtId="180" fontId="2" fillId="0" borderId="0" xfId="0" applyNumberFormat="1" applyFont="1" applyFill="1" applyBorder="1" applyAlignment="1">
      <alignment horizontal="right"/>
    </xf>
    <xf numFmtId="185" fontId="1" fillId="0" borderId="9" xfId="15" applyNumberFormat="1" applyFont="1" applyFill="1" applyBorder="1" applyAlignment="1">
      <alignment/>
    </xf>
    <xf numFmtId="185" fontId="1" fillId="0" borderId="1" xfId="15" applyNumberFormat="1" applyFont="1" applyFill="1" applyBorder="1" applyAlignment="1">
      <alignment/>
    </xf>
    <xf numFmtId="43" fontId="2" fillId="0" borderId="3" xfId="15" applyFont="1" applyFill="1" applyBorder="1" applyAlignment="1">
      <alignment/>
    </xf>
    <xf numFmtId="185" fontId="1" fillId="0" borderId="4" xfId="15" applyNumberFormat="1" applyFont="1" applyFill="1" applyBorder="1" applyAlignment="1">
      <alignment vertical="center"/>
    </xf>
    <xf numFmtId="185" fontId="1" fillId="0" borderId="5" xfId="15" applyNumberFormat="1" applyFont="1" applyFill="1" applyBorder="1" applyAlignment="1">
      <alignment vertical="center"/>
    </xf>
    <xf numFmtId="185" fontId="1" fillId="0" borderId="5" xfId="21" applyNumberFormat="1" applyFont="1" applyFill="1" applyBorder="1" applyAlignment="1">
      <alignment vertical="center"/>
      <protection/>
    </xf>
    <xf numFmtId="37" fontId="1" fillId="0" borderId="10" xfId="21" applyFont="1" applyFill="1" applyBorder="1" applyAlignment="1">
      <alignment vertical="center"/>
      <protection/>
    </xf>
    <xf numFmtId="185" fontId="1" fillId="0" borderId="11" xfId="15" applyNumberFormat="1" applyFont="1" applyFill="1" applyBorder="1" applyAlignment="1">
      <alignment vertical="center"/>
    </xf>
    <xf numFmtId="185" fontId="1" fillId="0" borderId="0" xfId="21" applyNumberFormat="1" applyFont="1" applyFill="1" applyBorder="1" applyAlignment="1">
      <alignment vertical="center"/>
      <protection/>
    </xf>
    <xf numFmtId="185" fontId="1" fillId="0" borderId="12" xfId="15" applyNumberFormat="1" applyFont="1" applyFill="1" applyBorder="1" applyAlignment="1">
      <alignment vertical="center"/>
    </xf>
    <xf numFmtId="37" fontId="1" fillId="0" borderId="12" xfId="21" applyFont="1" applyFill="1" applyBorder="1" applyAlignment="1">
      <alignment vertical="center"/>
      <protection/>
    </xf>
    <xf numFmtId="185" fontId="1" fillId="0" borderId="9" xfId="15" applyNumberFormat="1" applyFont="1" applyFill="1" applyBorder="1" applyAlignment="1">
      <alignment vertical="center"/>
    </xf>
    <xf numFmtId="185" fontId="1" fillId="0" borderId="1" xfId="21" applyNumberFormat="1" applyFont="1" applyFill="1" applyBorder="1" applyAlignment="1">
      <alignment vertical="center"/>
      <protection/>
    </xf>
    <xf numFmtId="37" fontId="1" fillId="0" borderId="13" xfId="21" applyFont="1" applyFill="1" applyBorder="1" applyAlignment="1">
      <alignment vertical="center"/>
      <protection/>
    </xf>
    <xf numFmtId="37" fontId="1" fillId="0" borderId="0" xfId="21" applyFont="1" applyFill="1" applyBorder="1" applyAlignment="1">
      <alignment vertical="center"/>
      <protection/>
    </xf>
    <xf numFmtId="0" fontId="2" fillId="0" borderId="0" xfId="0" applyFont="1" applyFill="1" applyAlignment="1">
      <alignment horizontal="justify"/>
    </xf>
  </cellXfs>
  <cellStyles count="10">
    <cellStyle name="Normal" xfId="0"/>
    <cellStyle name="Comma" xfId="15"/>
    <cellStyle name="Comma [0]" xfId="16"/>
    <cellStyle name="Currency" xfId="17"/>
    <cellStyle name="Currency [0]" xfId="18"/>
    <cellStyle name="Followed Hyperlink" xfId="19"/>
    <cellStyle name="Hyperlink" xfId="20"/>
    <cellStyle name="Normal_BS, P&amp;L - Dec 99" xfId="21"/>
    <cellStyle name="Normal_Cashflow - Dec 9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I56"/>
  <sheetViews>
    <sheetView view="pageBreakPreview" zoomScaleSheetLayoutView="100" workbookViewId="0" topLeftCell="A1">
      <selection activeCell="A19" sqref="A19"/>
    </sheetView>
  </sheetViews>
  <sheetFormatPr defaultColWidth="9.140625" defaultRowHeight="15" customHeight="1"/>
  <cols>
    <col min="1" max="1" width="2.00390625" style="2" customWidth="1"/>
    <col min="2" max="2" width="13.8515625" style="2" customWidth="1"/>
    <col min="3" max="3" width="26.7109375" style="2" customWidth="1"/>
    <col min="4" max="4" width="12.7109375" style="2" customWidth="1"/>
    <col min="5" max="5" width="12.140625" style="2" customWidth="1"/>
    <col min="6" max="6" width="14.00390625" style="3" customWidth="1"/>
    <col min="7" max="7" width="13.140625" style="2" customWidth="1"/>
    <col min="8" max="16384" width="9.140625" style="2" customWidth="1"/>
  </cols>
  <sheetData>
    <row r="5" spans="1:8" ht="15" customHeight="1">
      <c r="A5" s="1" t="s">
        <v>42</v>
      </c>
      <c r="H5" s="18"/>
    </row>
    <row r="7" ht="15" customHeight="1">
      <c r="A7" s="1" t="s">
        <v>0</v>
      </c>
    </row>
    <row r="8" ht="15" customHeight="1">
      <c r="A8" s="1" t="s">
        <v>62</v>
      </c>
    </row>
    <row r="9" ht="15" customHeight="1">
      <c r="A9" s="1" t="s">
        <v>54</v>
      </c>
    </row>
    <row r="10" ht="15" customHeight="1">
      <c r="A10" s="1"/>
    </row>
    <row r="11" spans="1:7" ht="15" customHeight="1">
      <c r="A11" s="1"/>
      <c r="G11" s="111"/>
    </row>
    <row r="12" spans="6:7" ht="15" customHeight="1">
      <c r="F12" s="49" t="s">
        <v>8</v>
      </c>
      <c r="G12" s="101" t="s">
        <v>8</v>
      </c>
    </row>
    <row r="13" spans="6:7" ht="15" customHeight="1">
      <c r="F13" s="50" t="s">
        <v>55</v>
      </c>
      <c r="G13" s="102" t="s">
        <v>43</v>
      </c>
    </row>
    <row r="14" spans="6:7" ht="15" customHeight="1">
      <c r="F14" s="51" t="s">
        <v>2</v>
      </c>
      <c r="G14" s="103" t="s">
        <v>2</v>
      </c>
    </row>
    <row r="15" spans="6:7" ht="15" customHeight="1">
      <c r="F15" s="51"/>
      <c r="G15" s="103"/>
    </row>
    <row r="16" spans="1:7" ht="15" customHeight="1">
      <c r="A16" s="2" t="s">
        <v>40</v>
      </c>
      <c r="F16" s="45">
        <v>61</v>
      </c>
      <c r="G16" s="83">
        <v>0</v>
      </c>
    </row>
    <row r="17" spans="1:7" ht="15" customHeight="1">
      <c r="A17" s="2" t="s">
        <v>41</v>
      </c>
      <c r="F17" s="125">
        <v>46946</v>
      </c>
      <c r="G17" s="84">
        <v>0</v>
      </c>
    </row>
    <row r="18" spans="6:7" ht="15" customHeight="1">
      <c r="F18" s="52">
        <f>+F17+F16</f>
        <v>47007</v>
      </c>
      <c r="G18" s="104">
        <f>+G17+G16</f>
        <v>0</v>
      </c>
    </row>
    <row r="19" spans="6:7" ht="15" customHeight="1">
      <c r="F19" s="52"/>
      <c r="G19" s="104"/>
    </row>
    <row r="20" spans="1:7" ht="15" customHeight="1">
      <c r="A20" s="2" t="s">
        <v>27</v>
      </c>
      <c r="F20" s="52"/>
      <c r="G20" s="104"/>
    </row>
    <row r="21" spans="2:7" ht="15" customHeight="1">
      <c r="B21" s="2" t="s">
        <v>28</v>
      </c>
      <c r="F21" s="53">
        <f>326+644-1</f>
        <v>969</v>
      </c>
      <c r="G21" s="105">
        <v>0</v>
      </c>
    </row>
    <row r="22" spans="2:7" ht="15" customHeight="1">
      <c r="B22" s="2" t="s">
        <v>29</v>
      </c>
      <c r="F22" s="124">
        <v>213337</v>
      </c>
      <c r="G22" s="106">
        <v>0</v>
      </c>
    </row>
    <row r="23" spans="1:7" ht="15" customHeight="1">
      <c r="A23" s="8"/>
      <c r="F23" s="54">
        <f>SUM(F21:F22)</f>
        <v>214306</v>
      </c>
      <c r="G23" s="107">
        <f>SUM(G21:G22)</f>
        <v>0</v>
      </c>
    </row>
    <row r="24" spans="1:7" ht="15" customHeight="1">
      <c r="A24" s="19" t="s">
        <v>30</v>
      </c>
      <c r="F24" s="55"/>
      <c r="G24" s="5"/>
    </row>
    <row r="25" spans="1:9" ht="15" customHeight="1">
      <c r="A25" s="8"/>
      <c r="B25" s="2" t="s">
        <v>31</v>
      </c>
      <c r="F25" s="98">
        <v>949</v>
      </c>
      <c r="G25" s="108">
        <v>0</v>
      </c>
      <c r="H25" s="2">
        <v>69</v>
      </c>
      <c r="I25" s="3">
        <f>+H25-F25</f>
        <v>-880</v>
      </c>
    </row>
    <row r="26" spans="1:9" ht="15" customHeight="1">
      <c r="A26" s="8"/>
      <c r="B26" s="2" t="s">
        <v>35</v>
      </c>
      <c r="F26" s="99">
        <v>78</v>
      </c>
      <c r="G26" s="109">
        <v>0</v>
      </c>
      <c r="H26" s="2">
        <v>69</v>
      </c>
      <c r="I26" s="3">
        <f>+H26-F26</f>
        <v>-9</v>
      </c>
    </row>
    <row r="27" spans="1:7" ht="15" customHeight="1">
      <c r="A27" s="8"/>
      <c r="F27" s="55">
        <f>SUM(F25:F26)</f>
        <v>1027</v>
      </c>
      <c r="G27" s="100">
        <f>SUM(G25:G26)</f>
        <v>0</v>
      </c>
    </row>
    <row r="28" spans="1:7" ht="15" customHeight="1">
      <c r="A28" s="8"/>
      <c r="F28" s="44"/>
      <c r="G28" s="83"/>
    </row>
    <row r="29" spans="1:7" ht="15" customHeight="1">
      <c r="A29" s="19" t="s">
        <v>32</v>
      </c>
      <c r="F29" s="44">
        <f>F23-F27</f>
        <v>213279</v>
      </c>
      <c r="G29" s="83">
        <f>G23-G27</f>
        <v>0</v>
      </c>
    </row>
    <row r="30" spans="1:7" ht="15" customHeight="1">
      <c r="A30" s="19"/>
      <c r="F30" s="44"/>
      <c r="G30" s="83"/>
    </row>
    <row r="31" spans="1:7" ht="16.5" thickBot="1">
      <c r="A31" s="8"/>
      <c r="F31" s="47">
        <f>F18+F29</f>
        <v>260286</v>
      </c>
      <c r="G31" s="126">
        <f>G18+G29</f>
        <v>0</v>
      </c>
    </row>
    <row r="32" spans="1:7" ht="15" customHeight="1" thickTop="1">
      <c r="A32" s="8"/>
      <c r="F32" s="44"/>
      <c r="G32" s="83"/>
    </row>
    <row r="33" spans="1:7" ht="15" customHeight="1">
      <c r="A33" s="1" t="s">
        <v>5</v>
      </c>
      <c r="B33" s="19"/>
      <c r="C33" s="19"/>
      <c r="D33" s="19"/>
      <c r="E33" s="19"/>
      <c r="F33" s="44"/>
      <c r="G33" s="3"/>
    </row>
    <row r="34" spans="1:8" ht="15" customHeight="1">
      <c r="A34" s="19" t="s">
        <v>33</v>
      </c>
      <c r="B34" s="19"/>
      <c r="C34" s="19"/>
      <c r="D34" s="19"/>
      <c r="E34" s="19"/>
      <c r="F34" s="55">
        <v>150000</v>
      </c>
      <c r="G34" s="100">
        <v>0</v>
      </c>
      <c r="H34" s="3"/>
    </row>
    <row r="35" spans="1:7" ht="15" customHeight="1">
      <c r="A35" s="19" t="s">
        <v>1</v>
      </c>
      <c r="B35" s="19"/>
      <c r="C35" s="19"/>
      <c r="D35" s="19"/>
      <c r="E35" s="19"/>
      <c r="F35" s="55">
        <f>+SUM(Equity!E29:F29)</f>
        <v>110286</v>
      </c>
      <c r="G35" s="100">
        <v>0</v>
      </c>
    </row>
    <row r="36" spans="1:7" ht="15" customHeight="1">
      <c r="A36" s="19"/>
      <c r="B36" s="19"/>
      <c r="C36" s="19"/>
      <c r="D36" s="19"/>
      <c r="E36" s="19"/>
      <c r="F36" s="55"/>
      <c r="G36" s="100"/>
    </row>
    <row r="37" spans="1:7" ht="15" customHeight="1" thickBot="1">
      <c r="A37" s="19" t="s">
        <v>34</v>
      </c>
      <c r="F37" s="47">
        <f>SUM(F34:F35)</f>
        <v>260286</v>
      </c>
      <c r="G37" s="85">
        <f>SUM(G34:G35)</f>
        <v>0</v>
      </c>
    </row>
    <row r="38" spans="1:9" ht="15" customHeight="1" thickTop="1">
      <c r="A38" s="19"/>
      <c r="F38" s="44"/>
      <c r="G38" s="44"/>
      <c r="H38" s="112">
        <f>+F37-F31</f>
        <v>0</v>
      </c>
      <c r="I38" s="112">
        <f>+G37-G31</f>
        <v>0</v>
      </c>
    </row>
    <row r="39" spans="6:7" ht="15" customHeight="1">
      <c r="F39" s="5"/>
      <c r="G39" s="5"/>
    </row>
    <row r="40" ht="15" customHeight="1">
      <c r="F40" s="5"/>
    </row>
    <row r="41" ht="15" customHeight="1">
      <c r="F41" s="5"/>
    </row>
    <row r="42" ht="15" customHeight="1">
      <c r="F42" s="5"/>
    </row>
    <row r="43" ht="15" customHeight="1">
      <c r="F43" s="5"/>
    </row>
    <row r="44" ht="15" customHeight="1">
      <c r="F44" s="5"/>
    </row>
    <row r="45" ht="15" customHeight="1">
      <c r="F45" s="5"/>
    </row>
    <row r="46" ht="15" customHeight="1">
      <c r="F46" s="5"/>
    </row>
    <row r="47" ht="15" customHeight="1">
      <c r="F47" s="5"/>
    </row>
    <row r="48" ht="15" customHeight="1">
      <c r="F48" s="5"/>
    </row>
    <row r="49" ht="15" customHeight="1">
      <c r="F49" s="5"/>
    </row>
    <row r="50" spans="1:7" ht="15.75">
      <c r="A50" s="139" t="s">
        <v>49</v>
      </c>
      <c r="B50" s="139"/>
      <c r="C50" s="139"/>
      <c r="D50" s="139"/>
      <c r="E50" s="139"/>
      <c r="F50" s="139"/>
      <c r="G50" s="139"/>
    </row>
    <row r="51" spans="1:8" ht="15.75">
      <c r="A51" s="139"/>
      <c r="B51" s="139"/>
      <c r="C51" s="139"/>
      <c r="D51" s="139"/>
      <c r="E51" s="139"/>
      <c r="F51" s="139"/>
      <c r="G51" s="139"/>
      <c r="H51" s="79"/>
    </row>
    <row r="52" spans="1:8" ht="15.75">
      <c r="A52" s="139"/>
      <c r="B52" s="139"/>
      <c r="C52" s="139"/>
      <c r="D52" s="139"/>
      <c r="E52" s="139"/>
      <c r="F52" s="139"/>
      <c r="G52" s="139"/>
      <c r="H52" s="79"/>
    </row>
    <row r="55" spans="2:6" ht="15" customHeight="1">
      <c r="B55" s="1"/>
      <c r="F55" s="20">
        <f>F31-F37</f>
        <v>0</v>
      </c>
    </row>
    <row r="56" ht="15" customHeight="1">
      <c r="F56" s="21"/>
    </row>
  </sheetData>
  <mergeCells count="1">
    <mergeCell ref="A50:G52"/>
  </mergeCells>
  <printOptions horizontalCentered="1"/>
  <pageMargins left="0.5" right="0.5" top="0.5" bottom="0.46" header="0.5" footer="0.1"/>
  <pageSetup horizontalDpi="300" verticalDpi="300" orientation="portrait" paperSize="9" r:id="rId1"/>
  <headerFooter alignWithMargins="0">
    <oddFooter>&amp;C
&amp;"Times New Roman,Regular"&amp;12
Page 1</oddFooter>
  </headerFooter>
</worksheet>
</file>

<file path=xl/worksheets/sheet2.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F5" sqref="F5"/>
    </sheetView>
  </sheetViews>
  <sheetFormatPr defaultColWidth="9.140625" defaultRowHeight="15" customHeight="1"/>
  <cols>
    <col min="1" max="1" width="3.421875" style="2" customWidth="1"/>
    <col min="2" max="2" width="24.00390625" style="2" customWidth="1"/>
    <col min="3" max="3" width="3.140625" style="2" customWidth="1"/>
    <col min="4" max="7" width="16.00390625" style="3" customWidth="1"/>
    <col min="8" max="8" width="9.140625" style="2" customWidth="1"/>
    <col min="9" max="9" width="16.140625" style="2" bestFit="1" customWidth="1"/>
    <col min="10" max="16384" width="9.140625" style="2" customWidth="1"/>
  </cols>
  <sheetData>
    <row r="1" ht="15" customHeight="1">
      <c r="A1" s="1" t="s">
        <v>42</v>
      </c>
    </row>
    <row r="3" ht="15" customHeight="1">
      <c r="A3" s="1" t="s">
        <v>63</v>
      </c>
    </row>
    <row r="4" ht="15" customHeight="1">
      <c r="A4" s="1" t="s">
        <v>56</v>
      </c>
    </row>
    <row r="5" spans="4:7" ht="15" customHeight="1">
      <c r="D5" s="30"/>
      <c r="E5" s="111"/>
      <c r="F5" s="30"/>
      <c r="G5" s="111"/>
    </row>
    <row r="6" spans="4:7" s="8" customFormat="1" ht="15" customHeight="1">
      <c r="D6" s="32" t="s">
        <v>14</v>
      </c>
      <c r="E6" s="7" t="s">
        <v>16</v>
      </c>
      <c r="F6" s="32" t="s">
        <v>17</v>
      </c>
      <c r="G6" s="7" t="s">
        <v>18</v>
      </c>
    </row>
    <row r="7" spans="4:7" s="8" customFormat="1" ht="15" customHeight="1">
      <c r="D7" s="32" t="s">
        <v>15</v>
      </c>
      <c r="E7" s="7" t="s">
        <v>15</v>
      </c>
      <c r="F7" s="32" t="s">
        <v>83</v>
      </c>
      <c r="G7" s="7" t="s">
        <v>84</v>
      </c>
    </row>
    <row r="8" spans="4:7" s="8" customFormat="1" ht="15" customHeight="1">
      <c r="D8" s="32" t="s">
        <v>12</v>
      </c>
      <c r="E8" s="7" t="s">
        <v>12</v>
      </c>
      <c r="F8" s="32" t="s">
        <v>12</v>
      </c>
      <c r="G8" s="7" t="s">
        <v>12</v>
      </c>
    </row>
    <row r="9" spans="4:7" s="8" customFormat="1" ht="15" customHeight="1">
      <c r="D9" s="40" t="s">
        <v>55</v>
      </c>
      <c r="E9" s="29" t="s">
        <v>43</v>
      </c>
      <c r="F9" s="40" t="s">
        <v>55</v>
      </c>
      <c r="G9" s="29" t="s">
        <v>43</v>
      </c>
    </row>
    <row r="10" spans="4:9" ht="15" customHeight="1">
      <c r="D10" s="30" t="s">
        <v>2</v>
      </c>
      <c r="E10" s="6" t="s">
        <v>2</v>
      </c>
      <c r="F10" s="30" t="s">
        <v>2</v>
      </c>
      <c r="G10" s="6" t="s">
        <v>2</v>
      </c>
      <c r="I10" s="24"/>
    </row>
    <row r="11" spans="4:9" ht="15" customHeight="1">
      <c r="D11" s="30"/>
      <c r="E11" s="30"/>
      <c r="F11" s="30"/>
      <c r="G11" s="30"/>
      <c r="I11" s="24"/>
    </row>
    <row r="12" spans="1:10" ht="15" customHeight="1">
      <c r="A12" s="2" t="s">
        <v>24</v>
      </c>
      <c r="D12" s="41">
        <f>6661-3203</f>
        <v>3458</v>
      </c>
      <c r="E12" s="22">
        <v>0</v>
      </c>
      <c r="F12" s="41">
        <v>6661</v>
      </c>
      <c r="G12" s="22">
        <v>0</v>
      </c>
      <c r="I12" s="23">
        <v>3203</v>
      </c>
      <c r="J12" s="41">
        <f>3203-2390</f>
        <v>813</v>
      </c>
    </row>
    <row r="13" spans="4:10" ht="15" customHeight="1">
      <c r="D13" s="41"/>
      <c r="E13" s="4"/>
      <c r="F13" s="41"/>
      <c r="G13" s="4"/>
      <c r="I13" s="23"/>
      <c r="J13" s="41"/>
    </row>
    <row r="14" spans="1:10" ht="15" customHeight="1">
      <c r="A14" s="2" t="s">
        <v>9</v>
      </c>
      <c r="D14" s="42">
        <f>D18-D12-D16</f>
        <v>-277</v>
      </c>
      <c r="E14" s="22">
        <f>E18-E12</f>
        <v>0</v>
      </c>
      <c r="F14" s="42">
        <f>F18-F12-F16</f>
        <v>-950</v>
      </c>
      <c r="G14" s="22">
        <f>G18-G12</f>
        <v>0</v>
      </c>
      <c r="I14" s="22">
        <v>-668</v>
      </c>
      <c r="J14" s="42">
        <f>J18-J12</f>
        <v>-270</v>
      </c>
    </row>
    <row r="15" spans="4:10" ht="15" customHeight="1">
      <c r="D15" s="42"/>
      <c r="E15" s="22"/>
      <c r="F15" s="42"/>
      <c r="G15" s="22"/>
      <c r="I15" s="22"/>
      <c r="J15" s="42"/>
    </row>
    <row r="16" spans="1:10" ht="15" customHeight="1">
      <c r="A16" s="2" t="s">
        <v>73</v>
      </c>
      <c r="D16" s="42">
        <v>0</v>
      </c>
      <c r="E16" s="22">
        <v>0</v>
      </c>
      <c r="F16" s="42">
        <v>5</v>
      </c>
      <c r="G16" s="22">
        <v>0</v>
      </c>
      <c r="I16" s="22"/>
      <c r="J16" s="42"/>
    </row>
    <row r="17" spans="4:10" ht="15" customHeight="1">
      <c r="D17" s="43"/>
      <c r="E17" s="86"/>
      <c r="F17" s="43"/>
      <c r="G17" s="81"/>
      <c r="I17" s="23"/>
      <c r="J17" s="43"/>
    </row>
    <row r="18" spans="1:10" ht="15" customHeight="1">
      <c r="A18" s="2" t="s">
        <v>36</v>
      </c>
      <c r="D18" s="44">
        <f>5716-2535</f>
        <v>3181</v>
      </c>
      <c r="E18" s="83">
        <v>0</v>
      </c>
      <c r="F18" s="44">
        <v>5716</v>
      </c>
      <c r="G18" s="83">
        <v>0</v>
      </c>
      <c r="I18" s="5">
        <v>2535</v>
      </c>
      <c r="J18" s="44">
        <f>2535-1992</f>
        <v>543</v>
      </c>
    </row>
    <row r="19" spans="4:10" ht="15" customHeight="1">
      <c r="D19" s="44"/>
      <c r="E19" s="83"/>
      <c r="F19" s="44"/>
      <c r="G19" s="83"/>
      <c r="I19" s="5"/>
      <c r="J19" s="44"/>
    </row>
    <row r="20" spans="1:10" ht="15" customHeight="1">
      <c r="A20" s="2" t="s">
        <v>66</v>
      </c>
      <c r="D20" s="45">
        <f>-90+93</f>
        <v>3</v>
      </c>
      <c r="E20" s="22">
        <v>0</v>
      </c>
      <c r="F20" s="45">
        <v>-90</v>
      </c>
      <c r="G20" s="22">
        <v>0</v>
      </c>
      <c r="I20" s="5">
        <v>-93</v>
      </c>
      <c r="J20" s="45">
        <f>-93-5</f>
        <v>-98</v>
      </c>
    </row>
    <row r="21" spans="4:10" ht="15" customHeight="1">
      <c r="D21" s="46"/>
      <c r="E21" s="84"/>
      <c r="F21" s="46"/>
      <c r="G21" s="84"/>
      <c r="I21" s="24"/>
      <c r="J21" s="46"/>
    </row>
    <row r="22" spans="1:10" ht="15" customHeight="1" thickBot="1">
      <c r="A22" s="2" t="s">
        <v>38</v>
      </c>
      <c r="D22" s="47">
        <f>SUM(D18:D21)</f>
        <v>3184</v>
      </c>
      <c r="E22" s="85">
        <f>SUM(E18:E21)</f>
        <v>0</v>
      </c>
      <c r="F22" s="47">
        <f>SUM(F18:F21)</f>
        <v>5626</v>
      </c>
      <c r="G22" s="85">
        <f>SUM(G18:G21)</f>
        <v>0</v>
      </c>
      <c r="I22" s="5">
        <v>2442</v>
      </c>
      <c r="J22" s="47">
        <f>SUM(J18:J21)</f>
        <v>445</v>
      </c>
    </row>
    <row r="23" spans="4:10" ht="15" customHeight="1" thickTop="1">
      <c r="D23" s="44"/>
      <c r="E23" s="83"/>
      <c r="F23" s="44"/>
      <c r="G23" s="83"/>
      <c r="I23" s="5"/>
      <c r="J23" s="44"/>
    </row>
    <row r="24" spans="1:9" ht="15" customHeight="1">
      <c r="A24" s="2" t="s">
        <v>37</v>
      </c>
      <c r="D24" s="44"/>
      <c r="F24" s="44"/>
      <c r="I24" s="24"/>
    </row>
    <row r="25" spans="2:9" ht="15" customHeight="1">
      <c r="B25" s="2" t="s">
        <v>6</v>
      </c>
      <c r="D25" s="48">
        <f>+D22/579389*100</f>
        <v>0.5495444338777574</v>
      </c>
      <c r="E25" s="20">
        <v>0</v>
      </c>
      <c r="F25" s="48">
        <f>+F22/579389*100</f>
        <v>0.9710229224234495</v>
      </c>
      <c r="G25" s="20">
        <v>0</v>
      </c>
      <c r="I25" s="25"/>
    </row>
    <row r="26" spans="2:9" ht="15" customHeight="1" thickBot="1">
      <c r="B26" s="2" t="s">
        <v>7</v>
      </c>
      <c r="D26" s="57" t="s">
        <v>85</v>
      </c>
      <c r="E26" s="82">
        <v>0</v>
      </c>
      <c r="F26" s="57" t="s">
        <v>85</v>
      </c>
      <c r="G26" s="82">
        <v>0</v>
      </c>
      <c r="I26" s="123"/>
    </row>
    <row r="27" ht="15" customHeight="1" thickTop="1"/>
    <row r="29" ht="15" customHeight="1">
      <c r="A29" s="2" t="s">
        <v>86</v>
      </c>
    </row>
    <row r="50" spans="1:7" ht="15.75">
      <c r="A50" s="139" t="s">
        <v>60</v>
      </c>
      <c r="B50" s="139"/>
      <c r="C50" s="139"/>
      <c r="D50" s="139"/>
      <c r="E50" s="139"/>
      <c r="F50" s="139"/>
      <c r="G50" s="139"/>
    </row>
    <row r="51" spans="1:7" ht="15.75">
      <c r="A51" s="139"/>
      <c r="B51" s="139"/>
      <c r="C51" s="139"/>
      <c r="D51" s="139"/>
      <c r="E51" s="139"/>
      <c r="F51" s="139"/>
      <c r="G51" s="139"/>
    </row>
    <row r="52" spans="1:7" ht="15.75">
      <c r="A52" s="139"/>
      <c r="B52" s="139"/>
      <c r="C52" s="139"/>
      <c r="D52" s="139"/>
      <c r="E52" s="139"/>
      <c r="F52" s="139"/>
      <c r="G52" s="139"/>
    </row>
  </sheetData>
  <mergeCells count="1">
    <mergeCell ref="A50:G52"/>
  </mergeCells>
  <printOptions horizontalCentered="1"/>
  <pageMargins left="0.5" right="0.5" top="0.5" bottom="0.5" header="0.5" footer="0.1"/>
  <pageSetup horizontalDpi="300" verticalDpi="300" orientation="portrait" paperSize="9" r:id="rId1"/>
  <headerFooter alignWithMargins="0">
    <oddFooter>&amp;C
&amp;"Times New Roman,Regular"&amp;12Page 2</oddFooter>
  </headerFooter>
</worksheet>
</file>

<file path=xl/worksheets/sheet3.xml><?xml version="1.0" encoding="utf-8"?>
<worksheet xmlns="http://schemas.openxmlformats.org/spreadsheetml/2006/main" xmlns:r="http://schemas.openxmlformats.org/officeDocument/2006/relationships">
  <dimension ref="A1:K51"/>
  <sheetViews>
    <sheetView tabSelected="1" view="pageBreakPreview" zoomScaleSheetLayoutView="100" workbookViewId="0" topLeftCell="A1">
      <selection activeCell="E17" sqref="E17"/>
    </sheetView>
  </sheetViews>
  <sheetFormatPr defaultColWidth="8.28125" defaultRowHeight="15" customHeight="1"/>
  <cols>
    <col min="1" max="1" width="8.8515625" style="59" customWidth="1"/>
    <col min="2" max="2" width="8.28125" style="59" customWidth="1"/>
    <col min="3" max="3" width="31.00390625" style="59" customWidth="1"/>
    <col min="4" max="7" width="12.57421875" style="59" customWidth="1"/>
    <col min="8" max="8" width="2.28125" style="59" customWidth="1"/>
    <col min="9" max="9" width="9.8515625" style="59" bestFit="1" customWidth="1"/>
    <col min="10" max="10" width="12.7109375" style="59" bestFit="1" customWidth="1"/>
    <col min="11" max="11" width="12.00390625" style="59" customWidth="1"/>
    <col min="12" max="16384" width="8.28125" style="59" customWidth="1"/>
  </cols>
  <sheetData>
    <row r="1" spans="1:3" s="2" customFormat="1" ht="15" customHeight="1">
      <c r="A1" s="1" t="str">
        <f>'P&amp;L'!A1</f>
        <v>OSK VENTURES INTERNATIONAL BERHAD (636117-K)</v>
      </c>
      <c r="B1" s="1"/>
      <c r="C1" s="1"/>
    </row>
    <row r="2" s="2" customFormat="1" ht="15" customHeight="1"/>
    <row r="3" spans="1:3" s="2" customFormat="1" ht="15" customHeight="1">
      <c r="A3" s="1" t="s">
        <v>64</v>
      </c>
      <c r="B3" s="1"/>
      <c r="C3" s="1"/>
    </row>
    <row r="4" spans="1:3" s="2" customFormat="1" ht="15" customHeight="1">
      <c r="A4" s="1" t="s">
        <v>88</v>
      </c>
      <c r="B4" s="1"/>
      <c r="C4" s="1"/>
    </row>
    <row r="5" spans="1:8" ht="15" customHeight="1">
      <c r="A5" s="58"/>
      <c r="B5" s="58"/>
      <c r="C5" s="58"/>
      <c r="D5" s="58"/>
      <c r="E5" s="58"/>
      <c r="F5" s="58"/>
      <c r="G5" s="58"/>
      <c r="H5" s="58"/>
    </row>
    <row r="6" spans="1:8" ht="15" customHeight="1">
      <c r="A6" s="58"/>
      <c r="B6" s="58"/>
      <c r="C6" s="58"/>
      <c r="D6" s="119" t="s">
        <v>46</v>
      </c>
      <c r="E6" s="117"/>
      <c r="F6" s="118" t="s">
        <v>25</v>
      </c>
      <c r="G6" s="58"/>
      <c r="H6" s="58"/>
    </row>
    <row r="7" spans="4:7" ht="15" customHeight="1">
      <c r="D7" s="60" t="s">
        <v>10</v>
      </c>
      <c r="E7" s="60" t="s">
        <v>10</v>
      </c>
      <c r="F7" s="71" t="s">
        <v>11</v>
      </c>
      <c r="G7" s="72"/>
    </row>
    <row r="8" spans="4:8" ht="15" customHeight="1">
      <c r="D8" s="73" t="s">
        <v>19</v>
      </c>
      <c r="E8" s="73" t="s">
        <v>20</v>
      </c>
      <c r="F8" s="73" t="s">
        <v>21</v>
      </c>
      <c r="G8" s="73" t="s">
        <v>3</v>
      </c>
      <c r="H8" s="62"/>
    </row>
    <row r="9" spans="4:8" ht="15" customHeight="1">
      <c r="D9" s="74" t="s">
        <v>2</v>
      </c>
      <c r="E9" s="74" t="s">
        <v>2</v>
      </c>
      <c r="F9" s="74" t="s">
        <v>2</v>
      </c>
      <c r="G9" s="74" t="s">
        <v>2</v>
      </c>
      <c r="H9" s="62"/>
    </row>
    <row r="10" spans="1:8" ht="15" customHeight="1">
      <c r="A10" s="63" t="s">
        <v>89</v>
      </c>
      <c r="B10" s="63"/>
      <c r="C10" s="63"/>
      <c r="D10" s="62"/>
      <c r="E10" s="62"/>
      <c r="F10" s="62"/>
      <c r="G10" s="62"/>
      <c r="H10" s="62"/>
    </row>
    <row r="11" spans="1:8" ht="15" customHeight="1">
      <c r="A11" s="64" t="s">
        <v>55</v>
      </c>
      <c r="B11" s="64"/>
      <c r="C11" s="64"/>
      <c r="D11" s="62"/>
      <c r="E11" s="62"/>
      <c r="F11" s="62"/>
      <c r="G11" s="62"/>
      <c r="H11" s="62"/>
    </row>
    <row r="12" spans="4:5" ht="15" customHeight="1">
      <c r="D12" s="61"/>
      <c r="E12" s="65"/>
    </row>
    <row r="13" spans="1:11" ht="15" customHeight="1">
      <c r="A13" s="2" t="s">
        <v>48</v>
      </c>
      <c r="B13" s="2"/>
      <c r="C13" s="2"/>
      <c r="D13" s="36">
        <f>82500+67500</f>
        <v>150000</v>
      </c>
      <c r="E13" s="36">
        <f>645+108000</f>
        <v>108645</v>
      </c>
      <c r="F13" s="75">
        <v>0</v>
      </c>
      <c r="G13" s="72">
        <f>SUM(D13:F13)</f>
        <v>258645</v>
      </c>
      <c r="I13" s="66"/>
      <c r="J13" s="66"/>
      <c r="K13" s="66"/>
    </row>
    <row r="14" spans="4:7" ht="15" customHeight="1">
      <c r="D14" s="70"/>
      <c r="E14" s="70"/>
      <c r="F14" s="36"/>
      <c r="G14" s="36"/>
    </row>
    <row r="15" spans="1:11" ht="15" customHeight="1">
      <c r="A15" s="2" t="s">
        <v>74</v>
      </c>
      <c r="B15" s="2"/>
      <c r="C15" s="2"/>
      <c r="D15" s="127"/>
      <c r="E15" s="128"/>
      <c r="F15" s="129"/>
      <c r="G15" s="130"/>
      <c r="I15" s="66"/>
      <c r="J15" s="66"/>
      <c r="K15" s="66"/>
    </row>
    <row r="16" spans="1:11" ht="15" customHeight="1">
      <c r="A16" s="2" t="s">
        <v>75</v>
      </c>
      <c r="B16" s="2"/>
      <c r="C16" s="2"/>
      <c r="D16" s="131">
        <v>0</v>
      </c>
      <c r="E16" s="56">
        <v>0</v>
      </c>
      <c r="F16" s="132">
        <v>6119</v>
      </c>
      <c r="G16" s="133">
        <f>SUM(D16:F16)</f>
        <v>6119</v>
      </c>
      <c r="I16" s="66"/>
      <c r="J16" s="66"/>
      <c r="K16" s="66"/>
    </row>
    <row r="17" spans="1:11" ht="15" customHeight="1">
      <c r="A17" s="2"/>
      <c r="B17" s="2"/>
      <c r="C17" s="2"/>
      <c r="D17" s="131"/>
      <c r="E17" s="56"/>
      <c r="F17" s="132"/>
      <c r="G17" s="134"/>
      <c r="I17" s="66"/>
      <c r="J17" s="66"/>
      <c r="K17" s="66"/>
    </row>
    <row r="18" spans="1:11" ht="15" customHeight="1">
      <c r="A18" s="2" t="s">
        <v>87</v>
      </c>
      <c r="B18" s="2"/>
      <c r="C18" s="2"/>
      <c r="D18" s="131">
        <v>0</v>
      </c>
      <c r="E18" s="56">
        <v>0</v>
      </c>
      <c r="F18" s="132">
        <v>-5645</v>
      </c>
      <c r="G18" s="133">
        <f>SUM(D18:F18)</f>
        <v>-5645</v>
      </c>
      <c r="I18" s="66"/>
      <c r="J18" s="66"/>
      <c r="K18" s="66"/>
    </row>
    <row r="19" spans="1:11" ht="15" customHeight="1">
      <c r="A19" s="2"/>
      <c r="B19" s="2"/>
      <c r="C19" s="2"/>
      <c r="D19" s="131"/>
      <c r="E19" s="56"/>
      <c r="F19" s="132"/>
      <c r="G19" s="134"/>
      <c r="I19" s="66"/>
      <c r="J19" s="66"/>
      <c r="K19" s="66"/>
    </row>
    <row r="20" spans="1:11" ht="15" customHeight="1">
      <c r="A20" s="59" t="s">
        <v>50</v>
      </c>
      <c r="B20" s="2"/>
      <c r="C20" s="2"/>
      <c r="D20" s="131">
        <v>0</v>
      </c>
      <c r="E20" s="56">
        <v>-4459</v>
      </c>
      <c r="F20" s="132">
        <v>0</v>
      </c>
      <c r="G20" s="133">
        <f>SUM(D20:F20)</f>
        <v>-4459</v>
      </c>
      <c r="I20" s="66"/>
      <c r="J20" s="66"/>
      <c r="K20" s="66"/>
    </row>
    <row r="21" spans="2:11" ht="15" customHeight="1">
      <c r="B21" s="2"/>
      <c r="C21" s="2"/>
      <c r="D21" s="135"/>
      <c r="E21" s="76"/>
      <c r="F21" s="136"/>
      <c r="G21" s="137"/>
      <c r="I21" s="66"/>
      <c r="J21" s="66"/>
      <c r="K21" s="66"/>
    </row>
    <row r="22" spans="2:11" ht="15" customHeight="1">
      <c r="B22" s="2"/>
      <c r="C22" s="2"/>
      <c r="D22" s="56"/>
      <c r="E22" s="56"/>
      <c r="F22" s="132"/>
      <c r="G22" s="138"/>
      <c r="I22" s="66"/>
      <c r="J22" s="66"/>
      <c r="K22" s="66"/>
    </row>
    <row r="23" spans="1:11" ht="15" customHeight="1">
      <c r="A23" s="59" t="s">
        <v>92</v>
      </c>
      <c r="B23" s="2"/>
      <c r="C23" s="2"/>
      <c r="D23" s="56"/>
      <c r="E23" s="56"/>
      <c r="F23" s="132"/>
      <c r="G23" s="138"/>
      <c r="I23" s="66"/>
      <c r="J23" s="66"/>
      <c r="K23" s="66"/>
    </row>
    <row r="24" spans="1:7" ht="15" customHeight="1">
      <c r="A24" s="59" t="s">
        <v>76</v>
      </c>
      <c r="D24" s="56">
        <f>+SUM(D15:D21)</f>
        <v>0</v>
      </c>
      <c r="E24" s="56">
        <f>+SUM(E15:E21)</f>
        <v>-4459</v>
      </c>
      <c r="F24" s="56">
        <f>+SUM(F15:F21)</f>
        <v>474</v>
      </c>
      <c r="G24" s="72">
        <f>SUM(D24:F24)</f>
        <v>-3985</v>
      </c>
    </row>
    <row r="25" spans="4:7" ht="15" customHeight="1">
      <c r="D25" s="36"/>
      <c r="E25" s="36"/>
      <c r="F25" s="36"/>
      <c r="G25" s="36"/>
    </row>
    <row r="26" spans="1:11" ht="15" customHeight="1">
      <c r="A26" s="2" t="s">
        <v>93</v>
      </c>
      <c r="B26" s="2"/>
      <c r="C26" s="2"/>
      <c r="D26" s="70">
        <v>0</v>
      </c>
      <c r="E26" s="70">
        <v>0</v>
      </c>
      <c r="F26" s="72">
        <f>'P&amp;L'!F22</f>
        <v>5626</v>
      </c>
      <c r="G26" s="72">
        <f>SUM(D26:F26)</f>
        <v>5626</v>
      </c>
      <c r="I26" s="66"/>
      <c r="J26" s="66"/>
      <c r="K26" s="66"/>
    </row>
    <row r="27" spans="1:11" ht="15" customHeight="1">
      <c r="A27" s="2"/>
      <c r="B27" s="2"/>
      <c r="C27" s="2"/>
      <c r="D27" s="70"/>
      <c r="E27" s="70"/>
      <c r="F27" s="72"/>
      <c r="G27" s="72"/>
      <c r="I27" s="66"/>
      <c r="J27" s="66"/>
      <c r="K27" s="66"/>
    </row>
    <row r="28" spans="4:7" ht="15" customHeight="1">
      <c r="D28" s="77"/>
      <c r="E28" s="77"/>
      <c r="F28" s="77"/>
      <c r="G28" s="77"/>
    </row>
    <row r="29" spans="1:10" ht="15" customHeight="1" thickBot="1">
      <c r="A29" s="59" t="s">
        <v>58</v>
      </c>
      <c r="D29" s="78">
        <f>+D13+SUM(D24:D28)</f>
        <v>150000</v>
      </c>
      <c r="E29" s="78">
        <f>+E13+SUM(E24:E28)</f>
        <v>104186</v>
      </c>
      <c r="F29" s="78">
        <f>+F13+SUM(F24:F28)</f>
        <v>6100</v>
      </c>
      <c r="G29" s="78">
        <f>+G13+SUM(G24:G28)</f>
        <v>260286</v>
      </c>
      <c r="H29" s="67"/>
      <c r="I29" s="59">
        <f>'BS'!$F$37</f>
        <v>260286</v>
      </c>
      <c r="J29" s="122">
        <f>+G29-I29</f>
        <v>0</v>
      </c>
    </row>
    <row r="30" spans="1:7" ht="15" customHeight="1" thickTop="1">
      <c r="A30" s="72"/>
      <c r="B30" s="72"/>
      <c r="C30" s="72"/>
      <c r="D30" s="72"/>
      <c r="E30" s="72"/>
      <c r="F30" s="72"/>
      <c r="G30" s="72"/>
    </row>
    <row r="31" spans="1:7" ht="15" customHeight="1">
      <c r="A31" s="72"/>
      <c r="B31" s="72"/>
      <c r="C31" s="72"/>
      <c r="D31" s="72"/>
      <c r="E31" s="72"/>
      <c r="F31" s="72"/>
      <c r="G31" s="72"/>
    </row>
    <row r="32" spans="1:8" ht="15" customHeight="1">
      <c r="A32" s="115" t="s">
        <v>90</v>
      </c>
      <c r="B32" s="63"/>
      <c r="C32" s="63"/>
      <c r="D32" s="62"/>
      <c r="E32" s="62"/>
      <c r="F32" s="62"/>
      <c r="G32" s="62"/>
      <c r="H32" s="62"/>
    </row>
    <row r="33" spans="1:8" ht="15" customHeight="1">
      <c r="A33" s="116" t="s">
        <v>43</v>
      </c>
      <c r="B33" s="64"/>
      <c r="C33" s="64"/>
      <c r="D33" s="62"/>
      <c r="E33" s="62"/>
      <c r="F33" s="62"/>
      <c r="G33" s="62"/>
      <c r="H33" s="62"/>
    </row>
    <row r="34" spans="4:5" ht="15" customHeight="1">
      <c r="D34" s="61"/>
      <c r="E34" s="65"/>
    </row>
    <row r="35" spans="1:7" ht="15" customHeight="1">
      <c r="A35" s="59" t="s">
        <v>45</v>
      </c>
      <c r="D35" s="113">
        <v>0</v>
      </c>
      <c r="E35" s="113">
        <v>0</v>
      </c>
      <c r="F35" s="93">
        <v>0</v>
      </c>
      <c r="G35" s="93">
        <f>SUM(D35:F35)</f>
        <v>0</v>
      </c>
    </row>
    <row r="36" spans="4:7" ht="15" customHeight="1">
      <c r="D36" s="113"/>
      <c r="E36" s="113"/>
      <c r="F36" s="93"/>
      <c r="G36" s="93"/>
    </row>
    <row r="37" spans="1:11" ht="15" customHeight="1">
      <c r="A37" s="2" t="s">
        <v>94</v>
      </c>
      <c r="B37" s="2"/>
      <c r="C37" s="2"/>
      <c r="D37" s="113">
        <v>0</v>
      </c>
      <c r="E37" s="113">
        <v>0</v>
      </c>
      <c r="F37" s="93">
        <v>0</v>
      </c>
      <c r="G37" s="93">
        <f>SUM(D37:F37)</f>
        <v>0</v>
      </c>
      <c r="I37" s="66"/>
      <c r="J37" s="66"/>
      <c r="K37" s="66"/>
    </row>
    <row r="38" spans="4:7" ht="15" customHeight="1">
      <c r="D38" s="114"/>
      <c r="E38" s="114"/>
      <c r="F38" s="114"/>
      <c r="G38" s="114"/>
    </row>
    <row r="39" spans="1:8" ht="15" customHeight="1" thickBot="1">
      <c r="A39" s="59" t="s">
        <v>57</v>
      </c>
      <c r="D39" s="97">
        <f>+D37+D35</f>
        <v>0</v>
      </c>
      <c r="E39" s="97">
        <f>+E37+E35</f>
        <v>0</v>
      </c>
      <c r="F39" s="97">
        <f>+F37+F35</f>
        <v>0</v>
      </c>
      <c r="G39" s="97">
        <f>+G37+G35</f>
        <v>0</v>
      </c>
      <c r="H39" s="67"/>
    </row>
    <row r="40" spans="1:7" ht="15" customHeight="1" thickTop="1">
      <c r="A40" s="72"/>
      <c r="B40" s="72"/>
      <c r="C40" s="72"/>
      <c r="D40" s="72"/>
      <c r="E40" s="72"/>
      <c r="F40" s="72"/>
      <c r="G40" s="72"/>
    </row>
    <row r="41" spans="1:7" ht="15" customHeight="1">
      <c r="A41" s="72"/>
      <c r="B41" s="72"/>
      <c r="C41" s="72"/>
      <c r="D41" s="72"/>
      <c r="E41" s="72"/>
      <c r="F41" s="72"/>
      <c r="G41" s="72"/>
    </row>
    <row r="42" spans="1:7" ht="15" customHeight="1">
      <c r="A42" s="72"/>
      <c r="B42" s="72"/>
      <c r="C42" s="72"/>
      <c r="D42" s="72"/>
      <c r="E42" s="72"/>
      <c r="F42" s="72"/>
      <c r="G42" s="72"/>
    </row>
    <row r="43" spans="1:7" ht="15" customHeight="1">
      <c r="A43" s="72"/>
      <c r="B43" s="72"/>
      <c r="C43" s="72"/>
      <c r="D43" s="72"/>
      <c r="E43" s="72"/>
      <c r="F43" s="72"/>
      <c r="G43" s="72"/>
    </row>
    <row r="44" spans="1:7" ht="15" customHeight="1">
      <c r="A44" s="72"/>
      <c r="B44" s="72"/>
      <c r="C44" s="72"/>
      <c r="D44" s="72"/>
      <c r="E44" s="72"/>
      <c r="F44" s="72"/>
      <c r="G44" s="72"/>
    </row>
    <row r="45" spans="1:7" ht="15" customHeight="1">
      <c r="A45" s="72"/>
      <c r="B45" s="72"/>
      <c r="C45" s="72"/>
      <c r="D45" s="72"/>
      <c r="E45" s="72"/>
      <c r="F45" s="72"/>
      <c r="G45" s="72"/>
    </row>
    <row r="46" spans="1:7" ht="15" customHeight="1">
      <c r="A46" s="72"/>
      <c r="B46" s="72"/>
      <c r="C46" s="72"/>
      <c r="D46" s="72"/>
      <c r="E46" s="72"/>
      <c r="F46" s="72"/>
      <c r="G46" s="72"/>
    </row>
    <row r="47" spans="1:7" ht="15" customHeight="1">
      <c r="A47" s="72"/>
      <c r="B47" s="72"/>
      <c r="C47" s="72"/>
      <c r="D47" s="72"/>
      <c r="E47" s="72"/>
      <c r="F47" s="72"/>
      <c r="G47" s="72"/>
    </row>
    <row r="48" spans="1:7" ht="15" customHeight="1">
      <c r="A48" s="72"/>
      <c r="B48" s="72"/>
      <c r="C48" s="72"/>
      <c r="D48" s="72"/>
      <c r="E48" s="72"/>
      <c r="F48" s="72"/>
      <c r="G48" s="72"/>
    </row>
    <row r="49" spans="1:7" ht="15.75">
      <c r="A49" s="139" t="s">
        <v>59</v>
      </c>
      <c r="B49" s="139"/>
      <c r="C49" s="139"/>
      <c r="D49" s="139"/>
      <c r="E49" s="139"/>
      <c r="F49" s="139"/>
      <c r="G49" s="139"/>
    </row>
    <row r="50" spans="1:8" ht="15.75">
      <c r="A50" s="139"/>
      <c r="B50" s="139"/>
      <c r="C50" s="139"/>
      <c r="D50" s="139"/>
      <c r="E50" s="139"/>
      <c r="F50" s="139"/>
      <c r="G50" s="139"/>
      <c r="H50" s="80"/>
    </row>
    <row r="51" spans="1:8" ht="15.75">
      <c r="A51" s="139"/>
      <c r="B51" s="139"/>
      <c r="C51" s="139"/>
      <c r="D51" s="139"/>
      <c r="E51" s="139"/>
      <c r="F51" s="139"/>
      <c r="G51" s="139"/>
      <c r="H51" s="80"/>
    </row>
  </sheetData>
  <mergeCells count="1">
    <mergeCell ref="A49:G51"/>
  </mergeCells>
  <printOptions/>
  <pageMargins left="0.44" right="0.27" top="0.5" bottom="0.5" header="0.5" footer="0.1"/>
  <pageSetup horizontalDpi="600" verticalDpi="600" orientation="portrait" paperSize="9" r:id="rId1"/>
  <headerFooter alignWithMargins="0">
    <oddFooter>&amp;C
&amp;"Times New Roman,Regular"&amp;12Page 3</oddFooter>
  </headerFooter>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workbookViewId="0" topLeftCell="A1">
      <selection activeCell="C27" sqref="C27"/>
    </sheetView>
  </sheetViews>
  <sheetFormatPr defaultColWidth="9.140625" defaultRowHeight="15" customHeight="1"/>
  <cols>
    <col min="1" max="1" width="2.28125" style="10" customWidth="1"/>
    <col min="2" max="2" width="4.00390625" style="10" customWidth="1"/>
    <col min="3" max="3" width="37.57421875" style="10" customWidth="1"/>
    <col min="4" max="4" width="12.421875" style="10" customWidth="1"/>
    <col min="5" max="5" width="5.421875" style="15" customWidth="1"/>
    <col min="6" max="6" width="16.421875" style="13" customWidth="1"/>
    <col min="7" max="7" width="16.421875" style="68" customWidth="1"/>
    <col min="8" max="8" width="2.00390625" style="10" customWidth="1"/>
    <col min="9" max="9" width="5.8515625" style="11" customWidth="1"/>
    <col min="10" max="10" width="12.00390625" style="11" customWidth="1"/>
    <col min="11" max="11" width="6.00390625" style="10" customWidth="1"/>
    <col min="12" max="12" width="5.57421875" style="10" customWidth="1"/>
    <col min="13" max="13" width="12.140625" style="10" customWidth="1"/>
    <col min="14" max="14" width="11.8515625" style="10" customWidth="1"/>
    <col min="15" max="16384" width="8.8515625" style="10" customWidth="1"/>
  </cols>
  <sheetData>
    <row r="1" spans="1:10" s="2" customFormat="1" ht="15" customHeight="1">
      <c r="A1" s="1" t="str">
        <f>'P&amp;L'!A1</f>
        <v>OSK VENTURES INTERNATIONAL BERHAD (636117-K)</v>
      </c>
      <c r="F1" s="3"/>
      <c r="G1" s="68"/>
      <c r="I1" s="5"/>
      <c r="J1" s="5"/>
    </row>
    <row r="2" spans="6:10" s="2" customFormat="1" ht="11.25" customHeight="1">
      <c r="F2" s="4"/>
      <c r="G2" s="68"/>
      <c r="I2" s="5"/>
      <c r="J2" s="5"/>
    </row>
    <row r="3" spans="1:10" s="2" customFormat="1" ht="15" customHeight="1">
      <c r="A3" s="1" t="s">
        <v>65</v>
      </c>
      <c r="F3" s="3"/>
      <c r="G3" s="68"/>
      <c r="I3" s="5"/>
      <c r="J3" s="5"/>
    </row>
    <row r="4" spans="1:10" s="2" customFormat="1" ht="15" customHeight="1">
      <c r="A4" s="1" t="str">
        <f>Equity!$A$4</f>
        <v>For the Financial Period Ended 31 December 2004</v>
      </c>
      <c r="F4" s="3"/>
      <c r="G4" s="68"/>
      <c r="I4" s="5"/>
      <c r="J4" s="5"/>
    </row>
    <row r="5" spans="6:10" s="2" customFormat="1" ht="15.75">
      <c r="F5" s="30"/>
      <c r="G5" s="111"/>
      <c r="I5" s="5"/>
      <c r="J5" s="5"/>
    </row>
    <row r="6" spans="1:7" ht="15" customHeight="1">
      <c r="A6" s="2"/>
      <c r="B6" s="9"/>
      <c r="C6" s="9"/>
      <c r="D6" s="9"/>
      <c r="E6" s="9"/>
      <c r="F6" s="31" t="s">
        <v>17</v>
      </c>
      <c r="G6" s="87" t="s">
        <v>18</v>
      </c>
    </row>
    <row r="7" spans="2:7" ht="15" customHeight="1">
      <c r="B7" s="9"/>
      <c r="C7" s="9"/>
      <c r="D7" s="9"/>
      <c r="E7" s="9"/>
      <c r="F7" s="32" t="s">
        <v>83</v>
      </c>
      <c r="G7" s="7" t="s">
        <v>84</v>
      </c>
    </row>
    <row r="8" spans="2:7" ht="15" customHeight="1">
      <c r="B8" s="9"/>
      <c r="C8" s="9"/>
      <c r="D8" s="9"/>
      <c r="E8" s="9"/>
      <c r="F8" s="33" t="s">
        <v>12</v>
      </c>
      <c r="G8" s="88" t="s">
        <v>12</v>
      </c>
    </row>
    <row r="9" spans="2:7" ht="15" customHeight="1">
      <c r="B9" s="9"/>
      <c r="C9" s="9"/>
      <c r="D9" s="9"/>
      <c r="E9" s="9"/>
      <c r="F9" s="34" t="s">
        <v>55</v>
      </c>
      <c r="G9" s="89" t="s">
        <v>43</v>
      </c>
    </row>
    <row r="10" spans="1:7" ht="15" customHeight="1">
      <c r="A10" s="12"/>
      <c r="B10" s="9"/>
      <c r="C10" s="9"/>
      <c r="D10" s="9"/>
      <c r="E10" s="9"/>
      <c r="F10" s="35" t="s">
        <v>2</v>
      </c>
      <c r="G10" s="90" t="s">
        <v>2</v>
      </c>
    </row>
    <row r="11" spans="1:7" ht="15" customHeight="1">
      <c r="A11" s="27" t="s">
        <v>95</v>
      </c>
      <c r="B11" s="9"/>
      <c r="C11" s="9"/>
      <c r="D11" s="9"/>
      <c r="E11" s="9"/>
      <c r="F11" s="35"/>
      <c r="G11" s="90"/>
    </row>
    <row r="12" spans="1:7" ht="15" customHeight="1">
      <c r="A12" s="14" t="s">
        <v>36</v>
      </c>
      <c r="B12" s="14"/>
      <c r="F12" s="36">
        <f>'P&amp;L'!F18</f>
        <v>5716</v>
      </c>
      <c r="G12" s="93">
        <f>'P&amp;L'!G18</f>
        <v>0</v>
      </c>
    </row>
    <row r="13" spans="1:14" ht="15" customHeight="1">
      <c r="A13" s="10" t="s">
        <v>53</v>
      </c>
      <c r="F13" s="36">
        <f>F15-F12</f>
        <v>-6323</v>
      </c>
      <c r="G13" s="93">
        <f>G15-G12</f>
        <v>0</v>
      </c>
      <c r="L13" s="11"/>
      <c r="M13" s="11"/>
      <c r="N13" s="120"/>
    </row>
    <row r="14" spans="6:14" ht="6" customHeight="1">
      <c r="F14" s="76"/>
      <c r="G14" s="96"/>
      <c r="L14" s="11"/>
      <c r="M14" s="11"/>
      <c r="N14" s="120"/>
    </row>
    <row r="15" spans="1:14" ht="15" customHeight="1">
      <c r="A15" s="14" t="s">
        <v>71</v>
      </c>
      <c r="F15" s="36">
        <f>-SUM(F17:F18)+F19</f>
        <v>-607</v>
      </c>
      <c r="G15" s="93">
        <f>-SUM(G17:G18)+G19</f>
        <v>0</v>
      </c>
      <c r="L15" s="11"/>
      <c r="M15" s="11"/>
      <c r="N15" s="120"/>
    </row>
    <row r="16" spans="1:14" ht="15" customHeight="1">
      <c r="A16" s="10" t="s">
        <v>13</v>
      </c>
      <c r="F16" s="36"/>
      <c r="G16" s="93"/>
      <c r="L16" s="11"/>
      <c r="M16" s="11"/>
      <c r="N16" s="120"/>
    </row>
    <row r="17" spans="2:14" ht="15" customHeight="1">
      <c r="B17" s="10" t="s">
        <v>51</v>
      </c>
      <c r="F17" s="56">
        <v>228</v>
      </c>
      <c r="G17" s="95">
        <v>0</v>
      </c>
      <c r="J17" s="56">
        <f>380+41+20+(6262-27504)</f>
        <v>-20801</v>
      </c>
      <c r="L17" s="120"/>
      <c r="M17" s="11"/>
      <c r="N17" s="11"/>
    </row>
    <row r="18" spans="2:14" ht="15" customHeight="1">
      <c r="B18" s="10" t="s">
        <v>52</v>
      </c>
      <c r="F18" s="76">
        <v>845</v>
      </c>
      <c r="G18" s="96">
        <v>0</v>
      </c>
      <c r="J18" s="76">
        <f>-35+776</f>
        <v>741</v>
      </c>
      <c r="M18" s="13"/>
      <c r="N18" s="13"/>
    </row>
    <row r="19" spans="1:14" ht="15" customHeight="1">
      <c r="A19" s="10" t="s">
        <v>72</v>
      </c>
      <c r="F19" s="36">
        <f>F26-F23-F24-F22-F20-F21</f>
        <v>466</v>
      </c>
      <c r="G19" s="93">
        <f>G26-G23-G24</f>
        <v>0</v>
      </c>
      <c r="M19" s="13"/>
      <c r="N19" s="13"/>
    </row>
    <row r="20" spans="2:14" ht="15" customHeight="1">
      <c r="B20" s="10" t="s">
        <v>69</v>
      </c>
      <c r="F20" s="36">
        <v>-32841</v>
      </c>
      <c r="G20" s="93">
        <v>0</v>
      </c>
      <c r="M20" s="13"/>
      <c r="N20" s="13"/>
    </row>
    <row r="21" spans="2:14" ht="15" customHeight="1">
      <c r="B21" s="10" t="s">
        <v>68</v>
      </c>
      <c r="F21" s="36">
        <v>11384</v>
      </c>
      <c r="G21" s="93">
        <v>0</v>
      </c>
      <c r="M21" s="13"/>
      <c r="N21" s="13"/>
    </row>
    <row r="22" spans="2:14" ht="15" customHeight="1">
      <c r="B22" s="10" t="s">
        <v>70</v>
      </c>
      <c r="F22" s="36">
        <v>50</v>
      </c>
      <c r="G22" s="93">
        <v>0</v>
      </c>
      <c r="M22" s="13"/>
      <c r="N22" s="13"/>
    </row>
    <row r="23" spans="2:14" ht="15" customHeight="1">
      <c r="B23" s="10" t="s">
        <v>22</v>
      </c>
      <c r="F23" s="36">
        <f>-108-17</f>
        <v>-125</v>
      </c>
      <c r="G23" s="93">
        <v>0</v>
      </c>
      <c r="J23" s="13"/>
      <c r="M23" s="13"/>
      <c r="N23" s="13"/>
    </row>
    <row r="24" spans="2:14" ht="15" customHeight="1">
      <c r="B24" s="10" t="s">
        <v>26</v>
      </c>
      <c r="F24" s="36">
        <v>2663</v>
      </c>
      <c r="G24" s="93">
        <v>0</v>
      </c>
      <c r="J24" s="13"/>
      <c r="M24" s="13"/>
      <c r="N24" s="13"/>
    </row>
    <row r="25" spans="6:14" ht="4.5" customHeight="1">
      <c r="F25" s="36"/>
      <c r="G25" s="93"/>
      <c r="J25" s="13"/>
      <c r="M25" s="13"/>
      <c r="N25" s="13"/>
    </row>
    <row r="26" spans="1:7" ht="15" customHeight="1">
      <c r="A26" s="14" t="s">
        <v>39</v>
      </c>
      <c r="F26" s="39">
        <f>F38-F36-F31</f>
        <v>-18403</v>
      </c>
      <c r="G26" s="94">
        <f>G38-G36-G31</f>
        <v>0</v>
      </c>
    </row>
    <row r="27" spans="6:7" ht="9.75" customHeight="1">
      <c r="F27" s="36"/>
      <c r="G27" s="93"/>
    </row>
    <row r="28" spans="1:7" ht="15" customHeight="1">
      <c r="A28" s="26" t="s">
        <v>96</v>
      </c>
      <c r="F28" s="36"/>
      <c r="G28" s="93"/>
    </row>
    <row r="29" spans="2:14" ht="15" customHeight="1">
      <c r="B29" s="10" t="s">
        <v>44</v>
      </c>
      <c r="F29" s="37">
        <v>-12</v>
      </c>
      <c r="G29" s="91">
        <v>0</v>
      </c>
      <c r="I29" s="69"/>
      <c r="J29" s="69"/>
      <c r="K29" s="69"/>
      <c r="L29" s="69"/>
      <c r="M29" s="69"/>
      <c r="N29" s="69"/>
    </row>
    <row r="30" spans="6:14" ht="4.5" customHeight="1">
      <c r="F30" s="37"/>
      <c r="G30" s="91"/>
      <c r="I30" s="69"/>
      <c r="J30" s="69"/>
      <c r="K30" s="69"/>
      <c r="L30" s="69"/>
      <c r="M30" s="69"/>
      <c r="N30" s="69"/>
    </row>
    <row r="31" spans="1:14" ht="15" customHeight="1">
      <c r="A31" s="14" t="s">
        <v>47</v>
      </c>
      <c r="F31" s="39">
        <f>SUM(F29:F30)</f>
        <v>-12</v>
      </c>
      <c r="G31" s="94">
        <f>SUM(G29:G29)</f>
        <v>0</v>
      </c>
      <c r="I31" s="69"/>
      <c r="J31" s="69"/>
      <c r="K31" s="69"/>
      <c r="L31" s="69"/>
      <c r="M31" s="69"/>
      <c r="N31" s="69"/>
    </row>
    <row r="32" spans="6:14" ht="9.75" customHeight="1">
      <c r="F32" s="36"/>
      <c r="G32" s="93"/>
      <c r="I32" s="69"/>
      <c r="J32" s="69"/>
      <c r="K32" s="69"/>
      <c r="L32" s="69"/>
      <c r="M32" s="69"/>
      <c r="N32" s="69"/>
    </row>
    <row r="33" spans="1:14" ht="15" customHeight="1">
      <c r="A33" s="26" t="s">
        <v>97</v>
      </c>
      <c r="F33" s="36"/>
      <c r="G33" s="93"/>
      <c r="I33" s="69"/>
      <c r="J33" s="69"/>
      <c r="K33" s="69"/>
      <c r="L33" s="69"/>
      <c r="M33" s="69"/>
      <c r="N33" s="69"/>
    </row>
    <row r="34" spans="2:14" ht="15" customHeight="1">
      <c r="B34" s="10" t="s">
        <v>91</v>
      </c>
      <c r="F34" s="38">
        <f>27500+175500-4459-1</f>
        <v>198540</v>
      </c>
      <c r="G34" s="92">
        <v>0</v>
      </c>
      <c r="I34" s="69"/>
      <c r="J34" s="69"/>
      <c r="K34" s="69"/>
      <c r="L34" s="69"/>
      <c r="M34" s="69"/>
      <c r="N34" s="69"/>
    </row>
    <row r="35" spans="6:7" ht="4.5" customHeight="1">
      <c r="F35" s="36"/>
      <c r="G35" s="93"/>
    </row>
    <row r="36" spans="1:14" ht="15" customHeight="1">
      <c r="A36" s="14" t="s">
        <v>67</v>
      </c>
      <c r="F36" s="39">
        <f>SUM(F34:F35)</f>
        <v>198540</v>
      </c>
      <c r="G36" s="94">
        <f>SUM(G34:G35)</f>
        <v>0</v>
      </c>
      <c r="I36" s="69"/>
      <c r="J36" s="69"/>
      <c r="K36" s="69"/>
      <c r="L36" s="69"/>
      <c r="M36" s="69"/>
      <c r="N36" s="69"/>
    </row>
    <row r="37" spans="6:14" ht="15.75">
      <c r="F37" s="36"/>
      <c r="G37" s="93"/>
      <c r="I37" s="69"/>
      <c r="J37" s="69"/>
      <c r="K37" s="69"/>
      <c r="L37" s="69"/>
      <c r="M37" s="69"/>
      <c r="N37" s="69"/>
    </row>
    <row r="38" spans="1:14" s="14" customFormat="1" ht="15" customHeight="1">
      <c r="A38" s="14" t="s">
        <v>23</v>
      </c>
      <c r="E38" s="16" t="s">
        <v>4</v>
      </c>
      <c r="F38" s="56">
        <f>F45-F43-F40</f>
        <v>180125</v>
      </c>
      <c r="G38" s="95">
        <f>G45-G43</f>
        <v>0</v>
      </c>
      <c r="I38" s="69"/>
      <c r="J38" s="69"/>
      <c r="K38" s="69"/>
      <c r="L38" s="69"/>
      <c r="M38" s="69"/>
      <c r="N38" s="69"/>
    </row>
    <row r="39" spans="5:14" s="14" customFormat="1" ht="6" customHeight="1">
      <c r="E39" s="16"/>
      <c r="F39" s="36"/>
      <c r="G39" s="93"/>
      <c r="I39" s="69"/>
      <c r="J39" s="69"/>
      <c r="K39" s="69"/>
      <c r="L39" s="69"/>
      <c r="M39" s="69"/>
      <c r="N39" s="69"/>
    </row>
    <row r="40" spans="1:14" s="14" customFormat="1" ht="15.75">
      <c r="A40" s="28" t="s">
        <v>78</v>
      </c>
      <c r="E40" s="16"/>
      <c r="F40" s="36">
        <v>0</v>
      </c>
      <c r="G40" s="93">
        <v>0</v>
      </c>
      <c r="I40" s="69"/>
      <c r="J40" s="69"/>
      <c r="K40" s="69"/>
      <c r="L40" s="69"/>
      <c r="M40" s="69"/>
      <c r="N40" s="69"/>
    </row>
    <row r="41" spans="1:14" s="14" customFormat="1" ht="4.5" customHeight="1">
      <c r="A41" s="28"/>
      <c r="E41" s="16"/>
      <c r="F41" s="36"/>
      <c r="G41" s="93"/>
      <c r="I41" s="69"/>
      <c r="J41" s="69"/>
      <c r="K41" s="69"/>
      <c r="L41" s="69"/>
      <c r="M41" s="69"/>
      <c r="N41" s="69"/>
    </row>
    <row r="42" spans="1:14" s="14" customFormat="1" ht="15.75">
      <c r="A42" s="28" t="s">
        <v>77</v>
      </c>
      <c r="E42" s="16"/>
      <c r="F42" s="36"/>
      <c r="G42" s="93"/>
      <c r="I42" s="69"/>
      <c r="J42" s="69"/>
      <c r="K42" s="69"/>
      <c r="L42" s="69"/>
      <c r="M42" s="69"/>
      <c r="N42" s="69"/>
    </row>
    <row r="43" spans="1:10" s="14" customFormat="1" ht="15" customHeight="1">
      <c r="A43" s="28" t="s">
        <v>75</v>
      </c>
      <c r="E43" s="16"/>
      <c r="F43" s="36">
        <v>33212</v>
      </c>
      <c r="G43" s="93">
        <v>0</v>
      </c>
      <c r="I43" s="17"/>
      <c r="J43" s="17"/>
    </row>
    <row r="44" spans="6:10" s="14" customFormat="1" ht="6" customHeight="1">
      <c r="F44" s="36"/>
      <c r="G44" s="93"/>
      <c r="I44" s="17"/>
      <c r="J44" s="17"/>
    </row>
    <row r="45" spans="1:10" s="14" customFormat="1" ht="15" customHeight="1" thickBot="1">
      <c r="A45" s="28" t="s">
        <v>82</v>
      </c>
      <c r="E45" s="16"/>
      <c r="F45" s="78">
        <f>'BS'!F22</f>
        <v>213337</v>
      </c>
      <c r="G45" s="97">
        <v>0</v>
      </c>
      <c r="I45" s="17"/>
      <c r="J45" s="17"/>
    </row>
    <row r="46" spans="6:7" ht="16.5" thickTop="1">
      <c r="F46" s="36"/>
      <c r="G46" s="93"/>
    </row>
    <row r="47" spans="1:7" ht="15" customHeight="1">
      <c r="A47" s="10" t="s">
        <v>81</v>
      </c>
      <c r="F47" s="36"/>
      <c r="G47" s="93"/>
    </row>
    <row r="48" spans="3:7" ht="15" customHeight="1">
      <c r="C48" s="10" t="s">
        <v>79</v>
      </c>
      <c r="F48" s="56">
        <f>206000+7250</f>
        <v>213250</v>
      </c>
      <c r="G48" s="95">
        <v>0</v>
      </c>
    </row>
    <row r="49" spans="3:7" ht="15" customHeight="1">
      <c r="C49" s="10" t="s">
        <v>80</v>
      </c>
      <c r="F49" s="56">
        <v>87</v>
      </c>
      <c r="G49" s="95">
        <v>0</v>
      </c>
    </row>
    <row r="50" spans="6:7" ht="4.5" customHeight="1">
      <c r="F50" s="56"/>
      <c r="G50" s="95"/>
    </row>
    <row r="51" spans="6:7" ht="15" customHeight="1" thickBot="1">
      <c r="F51" s="78">
        <f>SUM(F48:F50)</f>
        <v>213337</v>
      </c>
      <c r="G51" s="97">
        <f>SUM(G48:G50)</f>
        <v>0</v>
      </c>
    </row>
    <row r="52" spans="9:10" ht="16.5" thickTop="1">
      <c r="I52" s="110">
        <f>+F51-F45</f>
        <v>0</v>
      </c>
      <c r="J52" s="110">
        <f>+G51-G45</f>
        <v>0</v>
      </c>
    </row>
    <row r="53" spans="9:10" ht="15.75">
      <c r="I53" s="110"/>
      <c r="J53" s="110"/>
    </row>
    <row r="54" spans="9:10" ht="15.75">
      <c r="I54" s="110"/>
      <c r="J54" s="110"/>
    </row>
    <row r="55" spans="9:10" ht="15.75">
      <c r="I55" s="110"/>
      <c r="J55" s="110"/>
    </row>
    <row r="56" spans="1:7" ht="15.75">
      <c r="A56" s="139" t="s">
        <v>61</v>
      </c>
      <c r="B56" s="139"/>
      <c r="C56" s="139"/>
      <c r="D56" s="139"/>
      <c r="E56" s="139"/>
      <c r="F56" s="139"/>
      <c r="G56" s="139"/>
    </row>
    <row r="57" spans="1:7" ht="15.75">
      <c r="A57" s="139"/>
      <c r="B57" s="139"/>
      <c r="C57" s="139"/>
      <c r="D57" s="139"/>
      <c r="E57" s="139"/>
      <c r="F57" s="139"/>
      <c r="G57" s="139"/>
    </row>
    <row r="58" spans="1:7" ht="15.75">
      <c r="A58" s="139"/>
      <c r="B58" s="139"/>
      <c r="C58" s="139"/>
      <c r="D58" s="139"/>
      <c r="E58" s="139"/>
      <c r="F58" s="139"/>
      <c r="G58" s="139"/>
    </row>
    <row r="60" ht="15" customHeight="1">
      <c r="F60" s="121">
        <f>+F51-F45</f>
        <v>0</v>
      </c>
    </row>
    <row r="61" ht="15" customHeight="1">
      <c r="F61" s="121">
        <f>'BS'!F22-F45</f>
        <v>0</v>
      </c>
    </row>
    <row r="62" ht="15" customHeight="1">
      <c r="F62" s="121">
        <f>+F26+F31+F36-F38</f>
        <v>0</v>
      </c>
    </row>
  </sheetData>
  <mergeCells count="1">
    <mergeCell ref="A56:G58"/>
  </mergeCells>
  <printOptions/>
  <pageMargins left="0.5" right="0.5" top="0.5" bottom="0.5" header="0.5" footer="0.1"/>
  <pageSetup horizontalDpi="600" verticalDpi="600" orientation="portrait" paperSize="9" r:id="rId1"/>
  <headerFooter alignWithMargins="0">
    <oddFooter>&amp;C
&amp;"Times New Roman,Regular"&amp;12Page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OSK Securities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OSK SECURITIES BERHAD</cp:lastModifiedBy>
  <cp:lastPrinted>2005-02-04T08:10:26Z</cp:lastPrinted>
  <dcterms:created xsi:type="dcterms:W3CDTF">1999-03-24T02:44:56Z</dcterms:created>
  <dcterms:modified xsi:type="dcterms:W3CDTF">2005-02-15T09:23:53Z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